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3"/>
  </bookViews>
  <sheets>
    <sheet name="000000" sheetId="1" state="veryHidden" r:id="rId1"/>
    <sheet name="income statement" sheetId="2" r:id="rId2"/>
    <sheet name="balance sheet" sheetId="3" r:id="rId3"/>
    <sheet name="Notes to the accounts" sheetId="4" r:id="rId4"/>
    <sheet name="Bank borrowings" sheetId="5" r:id="rId5"/>
    <sheet name="Sheet2" sheetId="6" r:id="rId6"/>
  </sheets>
  <definedNames>
    <definedName name="_xlnm.Print_Area" localSheetId="2">'balance sheet'!$B$3:$I$54</definedName>
    <definedName name="_xlnm.Print_Area" localSheetId="4">'Bank borrowings'!$B$4:$J$35</definedName>
    <definedName name="_xlnm.Print_Area" localSheetId="1">'income statement'!$B$66:$N$89</definedName>
    <definedName name="_xlnm.Print_Area" localSheetId="3">'Notes to the accounts'!$A$50:$I$96</definedName>
    <definedName name="_xlnm.Print_Titles" localSheetId="1">'income statement'!$3:$5</definedName>
    <definedName name="_xlnm.Print_Titles" localSheetId="3">'Notes to the accounts'!$2:$4</definedName>
  </definedNames>
  <calcPr fullCalcOnLoad="1"/>
</workbook>
</file>

<file path=xl/sharedStrings.xml><?xml version="1.0" encoding="utf-8"?>
<sst xmlns="http://schemas.openxmlformats.org/spreadsheetml/2006/main" count="280" uniqueCount="194">
  <si>
    <t>INDIVIDUAL QUARTER</t>
  </si>
  <si>
    <t xml:space="preserve">CURRENT </t>
  </si>
  <si>
    <t>YEAR</t>
  </si>
  <si>
    <t>QUARTER</t>
  </si>
  <si>
    <t>RM '000</t>
  </si>
  <si>
    <t>PRECEDING YEAR</t>
  </si>
  <si>
    <t>CORRESPONDING</t>
  </si>
  <si>
    <t>CUMULATIVE QUARTER</t>
  </si>
  <si>
    <t>TO DATE</t>
  </si>
  <si>
    <t>PERIOD</t>
  </si>
  <si>
    <t>Turnover</t>
  </si>
  <si>
    <t>(a)</t>
  </si>
  <si>
    <t>(b)</t>
  </si>
  <si>
    <t>Investment income</t>
  </si>
  <si>
    <t>Other income including interest income</t>
  </si>
  <si>
    <t>Operating profit/(loss) before interest on</t>
  </si>
  <si>
    <t>borrowings,depreciation and amortisation,</t>
  </si>
  <si>
    <t>exceptional items, income tax, minority</t>
  </si>
  <si>
    <t>interests and extraordinary items.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</si>
  <si>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</si>
  <si>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</si>
  <si>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</si>
  <si>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</si>
  <si>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</si>
  <si>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</si>
  <si>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borrowings,depreciation and amortisation</t>
  </si>
  <si>
    <t xml:space="preserve">and exceptional items but before income tax, </t>
  </si>
  <si>
    <t>minority interests and extraordinary items.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</si>
  <si>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</si>
  <si>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</si>
  <si>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</si>
  <si>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</si>
  <si>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</si>
  <si>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</si>
  <si>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</si>
  <si>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 xml:space="preserve">    deducting minority interest</t>
  </si>
  <si>
    <t xml:space="preserve">(i) Profit/(loss) after taxation before </t>
  </si>
  <si>
    <t>(ii) Less minority interests</t>
  </si>
  <si>
    <t>(j)</t>
  </si>
  <si>
    <t>Profit/(loss) after taxation attributable</t>
  </si>
  <si>
    <t>to members of the company</t>
  </si>
  <si>
    <t>(k)</t>
  </si>
  <si>
    <t>(i) Extraordinary items</t>
  </si>
  <si>
    <t>(i)</t>
  </si>
  <si>
    <t>(c)</t>
  </si>
  <si>
    <t>(iii) Extraordinary items attributable</t>
  </si>
  <si>
    <t xml:space="preserve">      to members of the company</t>
  </si>
  <si>
    <t>(l)</t>
  </si>
  <si>
    <t>Profit/(loss) after taxation and extraordinary</t>
  </si>
  <si>
    <t>items attributable to members of the company</t>
  </si>
  <si>
    <t>deducting any provision for preference</t>
  </si>
  <si>
    <t>dividend, if any :-</t>
  </si>
  <si>
    <t xml:space="preserve">     ordinary shares)(sen)</t>
  </si>
  <si>
    <t>31.12.98</t>
  </si>
  <si>
    <t>Long Term Investments</t>
  </si>
  <si>
    <t>Intangible Assets</t>
  </si>
  <si>
    <t>Investment in Associated Companies</t>
  </si>
  <si>
    <t>Fixed Assets</t>
  </si>
  <si>
    <t>Current Assets</t>
  </si>
  <si>
    <t>Trade Debtors</t>
  </si>
  <si>
    <t>Short Term Investments</t>
  </si>
  <si>
    <t>Cash</t>
  </si>
  <si>
    <t>Current Liablities</t>
  </si>
  <si>
    <t>Short Term Borrowings</t>
  </si>
  <si>
    <t>Trade Creditors</t>
  </si>
  <si>
    <t>Other Creditors</t>
  </si>
  <si>
    <t>Net Current Assets or Current Liabilities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</si>
  <si>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</si>
  <si>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</si>
  <si>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</si>
  <si>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</si>
  <si>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</si>
  <si>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</si>
  <si>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Retained Profit</t>
  </si>
  <si>
    <t>Minority Interest</t>
  </si>
  <si>
    <t>Long Term Borrowings</t>
  </si>
  <si>
    <t>Other Long Term Liabilities</t>
  </si>
  <si>
    <t>The Group had been granted a court order under Section 176(10) of the Companies Act ,1965 restraining proceedings</t>
  </si>
  <si>
    <t>by its creditors for a period of six (6) months from 24 August 1998 to 24 February 1999. In the opinion of the Directors,</t>
  </si>
  <si>
    <t>been substantially affected by any item, transaction or event of a material and unusual nature.</t>
  </si>
  <si>
    <t>treasury shares and resale of treasury shares.</t>
  </si>
  <si>
    <t>Group borrowings and debts securities as at the end of the reporting period :-</t>
  </si>
  <si>
    <t>Contingent Liabilities.</t>
  </si>
  <si>
    <t>(i) Basic (based on 59,999,997</t>
  </si>
  <si>
    <t xml:space="preserve">          ordinary shares) (sen)</t>
  </si>
  <si>
    <t>PENAS CORPORATION BERHAD</t>
  </si>
  <si>
    <t>(Incorporated in Malaysia)</t>
  </si>
  <si>
    <t>N/R</t>
  </si>
  <si>
    <t>(ii) Fully diluted (based on 59,999,997</t>
  </si>
  <si>
    <t>Accounting Policies</t>
  </si>
  <si>
    <t xml:space="preserve">method of computation and basis of consolidation as compared with those used in the preparation </t>
  </si>
  <si>
    <t>of the most recent annual financial statement.</t>
  </si>
  <si>
    <t>Exceptional Item</t>
  </si>
  <si>
    <t>There was no exceptional item in the quarterly financial statement under review.</t>
  </si>
  <si>
    <t>Extraordinary Item</t>
  </si>
  <si>
    <t>There was no extraordinary item in the quarterly financial statement under review.</t>
  </si>
  <si>
    <t>No provision is made for tax on operating income for the financial period under review in view of</t>
  </si>
  <si>
    <t>the waiver of income tax granted under the Income Tax (Amended) Act, 1999.</t>
  </si>
  <si>
    <t>Pre-acquisition Profit</t>
  </si>
  <si>
    <t>Profit on sale of Investments and/or Properties</t>
  </si>
  <si>
    <t>There were no profits on sale of investments and/or properties for the current financial period</t>
  </si>
  <si>
    <t>Quoted Securities</t>
  </si>
  <si>
    <t>Status of Corporate Proposal</t>
  </si>
  <si>
    <t>Changes in the Composition of the group</t>
  </si>
  <si>
    <t>Seasonal or Cyclical Factors</t>
  </si>
  <si>
    <t xml:space="preserve">Our business operations are not generally affected by any major festive seasons. </t>
  </si>
  <si>
    <t>Corporate Developments</t>
  </si>
  <si>
    <t>There were no issuances and repayment of debts and equity securities, share buy backs, share cancellation, share held as</t>
  </si>
  <si>
    <t xml:space="preserve">Group Borrowings and Debts Securities </t>
  </si>
  <si>
    <t>Off Balance Sheet Financial Instruments</t>
  </si>
  <si>
    <t>There were no major contingent liabilities at the date of this report.</t>
  </si>
  <si>
    <t>Material Litigation</t>
  </si>
  <si>
    <t>There are no material pending litigation as at the date of this report.</t>
  </si>
  <si>
    <t>Segmental Reporting</t>
  </si>
  <si>
    <t xml:space="preserve">There is no segmental reporting as the group activities are in the construction industry and within Malaysia. </t>
  </si>
  <si>
    <t>Review of  Performance</t>
  </si>
  <si>
    <t>Comment on Financial Results</t>
  </si>
  <si>
    <t xml:space="preserve">Current Year Prospects </t>
  </si>
  <si>
    <t xml:space="preserve">Variance of Actual Profit  from Forecast Profit </t>
  </si>
  <si>
    <t>The Company did not issue any profit forecast during the period.</t>
  </si>
  <si>
    <t>a)</t>
  </si>
  <si>
    <t>Short term borrowings</t>
  </si>
  <si>
    <t>- Secured</t>
  </si>
  <si>
    <t>- Unsecured</t>
  </si>
  <si>
    <t>Domestic Recourse Factoring</t>
  </si>
  <si>
    <t>Bankers Acceptance</t>
  </si>
  <si>
    <t>Bank Overdraft</t>
  </si>
  <si>
    <t>Short Term Advance</t>
  </si>
  <si>
    <t>Revolving Credit.</t>
  </si>
  <si>
    <t>b)</t>
  </si>
  <si>
    <t>Term Loans</t>
  </si>
  <si>
    <t>Dividend Payable</t>
  </si>
  <si>
    <t>Progress Payment Receivable</t>
  </si>
  <si>
    <t>Amount Due to Directors</t>
  </si>
  <si>
    <t>Provision for Taxation</t>
  </si>
  <si>
    <t>Others Debtors</t>
  </si>
  <si>
    <t>Contract in Progress</t>
  </si>
  <si>
    <t>This represents the final dividend of 6.5% less tax at 28% for the financial year ended 31 December 1997.</t>
  </si>
  <si>
    <t>In the opinion of the Directors, the results for the current financial period under review have not been affected</t>
  </si>
  <si>
    <t>by any transaction or event of a material or unusual nature.</t>
  </si>
  <si>
    <t>(THE FIGURES HAVE NOT BEEN AUDITED)</t>
  </si>
  <si>
    <t>(COMPANY NO:331867-A)</t>
  </si>
  <si>
    <t>(COMPANY NO: 331867-A)</t>
  </si>
  <si>
    <t xml:space="preserve">There were no material financial instruments with off balance sheet risk during the current financial period ended </t>
  </si>
  <si>
    <t>By order of the Board</t>
  </si>
  <si>
    <t>OOI SOON HONG</t>
  </si>
  <si>
    <t>Executive Director</t>
  </si>
  <si>
    <t>Penang</t>
  </si>
  <si>
    <t xml:space="preserve">QUARTERLY REPORT ON CONSOLIDATED RESULTS </t>
  </si>
  <si>
    <t>CONSOLIDATED INCOME STATEMENT (CONT'D)</t>
  </si>
  <si>
    <t>AS AT END OF</t>
  </si>
  <si>
    <t>CURRENT QUARTER</t>
  </si>
  <si>
    <t>AS AT PRECEDING</t>
  </si>
  <si>
    <t>FINANCIAL YEAR END</t>
  </si>
  <si>
    <t>The group is in the midst of finalising a proposed debts restructuring exercise to safeguard the interest of its creditors</t>
  </si>
  <si>
    <t>and shareholders with the view to returning to its profitability position.</t>
  </si>
  <si>
    <t xml:space="preserve"> FOR THE FINANCIAL PERIOD ENDED 31 DECEMBER 1999</t>
  </si>
  <si>
    <t>31.12.99</t>
  </si>
  <si>
    <t>The fourth quarter financial statements have been prepared using the same accounting policies,</t>
  </si>
  <si>
    <t>There were no pre-acquisition profits or losses for the current financial period ended 31 December 1999.</t>
  </si>
  <si>
    <t>ended 31 December 1999.</t>
  </si>
  <si>
    <t xml:space="preserve">There was no purchase or dispossl of quoted securities for the current financial period ended 31 December 1999. </t>
  </si>
  <si>
    <t>31 December 1999.</t>
  </si>
  <si>
    <t>No dividend is proposed for the quarter ended 31 December 1999.</t>
  </si>
  <si>
    <t>Unsecured</t>
  </si>
  <si>
    <t>PCB</t>
  </si>
  <si>
    <t>PM</t>
  </si>
  <si>
    <t>PC</t>
  </si>
  <si>
    <t>PE</t>
  </si>
  <si>
    <t>Total</t>
  </si>
  <si>
    <t>RM</t>
  </si>
  <si>
    <t>Revolving Credit</t>
  </si>
  <si>
    <t xml:space="preserve">Included in other long term liabilities as at 31December 1999 was secured hire purchase creditors </t>
  </si>
  <si>
    <t>payable after 12 months amounting to RM 1,156,116.</t>
  </si>
  <si>
    <t xml:space="preserve">Group turnover for the fourth quarter ended 31 December 1999 was RM 29,213,000 while Group profit before tax </t>
  </si>
  <si>
    <t>save for the above, the results of the operation of the Group during 4th quarter of the current financial year have not</t>
  </si>
  <si>
    <t>projects resumed and the resume of construction works has enable us to achieve a positive performance in</t>
  </si>
  <si>
    <t>the fourth quarter.</t>
  </si>
  <si>
    <t>Barring unforseen circumstances, the board of Directors expects an improved performance for the year ending</t>
  </si>
  <si>
    <t>31 December 2000.</t>
  </si>
  <si>
    <t xml:space="preserve"> </t>
  </si>
  <si>
    <t>Term Loan</t>
  </si>
  <si>
    <t>Overall favourable business enviroment in the year of 1999 has enable some of the property development</t>
  </si>
  <si>
    <t>Net tangible assets per share (RM)</t>
  </si>
  <si>
    <t>were revived by the developers in this quarter.</t>
  </si>
  <si>
    <t xml:space="preserve">was RM 210,000, bringing the Group turnover and loss before taxation for the twelve months ended 31 December </t>
  </si>
  <si>
    <t>1999 to RM 68,331,000 and RM 11,564,000 respectively.</t>
  </si>
  <si>
    <t xml:space="preserve">taxation of RM 3,232,000 for the quarter ended 30 September 1999, mainly due to sales from stalled projects which </t>
  </si>
  <si>
    <t>CONSOLIDATED INCOME STATEMENT(re-submitted on 3 April 2000)</t>
  </si>
  <si>
    <t>CONSOLIDATED BALANCE SHEET (re-submiited on 3 April 2000)</t>
  </si>
  <si>
    <t>Notes (re-submiited on 3 April 2000)</t>
  </si>
  <si>
    <t>Earnings per share based on 2(j) above after</t>
  </si>
  <si>
    <t>Group profit before taxation for the quarter ended 31 December 1999 was RM 210,000 as compared to loss before</t>
  </si>
  <si>
    <t>25  February 2000 (re-submitted on 3 April 2000)</t>
  </si>
</sst>
</file>

<file path=xl/styles.xml><?xml version="1.0" encoding="utf-8"?>
<styleSheet xmlns="http://schemas.openxmlformats.org/spreadsheetml/2006/main">
  <numFmts count="20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0_);[Red]\(#,##0.000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#,##0.0000_);[Red]\(#,##0.0000\)"/>
    <numFmt numFmtId="174" formatCode="#,##0.0_);[Red]\(#,##0.0\)"/>
    <numFmt numFmtId="175" formatCode="0.0"/>
    <numFmt numFmtId="176" formatCode="mmmm\-yy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  <numFmt numFmtId="185" formatCode="0.00_);[Red]\(0.00\)"/>
    <numFmt numFmtId="186" formatCode="0.0_);[Red]\(0.0\)"/>
    <numFmt numFmtId="187" formatCode="0_);[Red]\(0\)"/>
    <numFmt numFmtId="188" formatCode="&quot;£¤&quot;#,##0;&quot;£¤&quot;\-#,##0"/>
    <numFmt numFmtId="189" formatCode="&quot;£¤&quot;#,##0;[Red]&quot;£¤&quot;\-#,##0"/>
    <numFmt numFmtId="190" formatCode="&quot;£¤&quot;#,##0.00;&quot;£¤&quot;\-#,##0.00"/>
    <numFmt numFmtId="191" formatCode="&quot;£¤&quot;#,##0.00;[Red]&quot;£¤&quot;\-#,##0.00"/>
    <numFmt numFmtId="192" formatCode="_ &quot;£¤&quot;* #,##0_ ;_ &quot;£¤&quot;* \-#,##0_ ;_ &quot;£¤&quot;* &quot;-&quot;_ ;_ @_ "/>
    <numFmt numFmtId="193" formatCode="_ * #,##0_ ;_ * \-#,##0_ ;_ * &quot;-&quot;_ ;_ @_ "/>
    <numFmt numFmtId="194" formatCode="_ &quot;£¤&quot;* #,##0.00_ ;_ &quot;£¤&quot;* \-#,##0.00_ ;_ &quot;£¤&quot;* &quot;-&quot;??_ ;_ @_ "/>
    <numFmt numFmtId="195" formatCode="_ * #,##0.00_ ;_ * \-#,##0.00_ ;_ * &quot;-&quot;??_ ;_ @_ "/>
    <numFmt numFmtId="196" formatCode="&quot;RM&quot;#,##0_);\(&quot;RM&quot;#,##0\)"/>
    <numFmt numFmtId="197" formatCode="&quot;RM&quot;#,##0_);[Red]\(&quot;RM&quot;#,##0\)"/>
    <numFmt numFmtId="198" formatCode="&quot;RM&quot;#,##0.00_);\(&quot;RM&quot;#,##0.00\)"/>
    <numFmt numFmtId="199" formatCode="&quot;RM&quot;#,##0.00_);[Red]\(&quot;RM&quot;#,##0.00\)"/>
    <numFmt numFmtId="200" formatCode="_(&quot;RM&quot;* #,##0_);_(&quot;RM&quot;* \(#,##0\);_(&quot;RM&quot;* &quot;-&quot;_);_(@_)"/>
    <numFmt numFmtId="201" formatCode="_(&quot;RM&quot;* #,##0.00_);_(&quot;RM&quot;* \(#,##0.00\);_(&quot;RM&quot;* &quot;-&quot;??_);_(@_)"/>
    <numFmt numFmtId="202" formatCode="0.000"/>
    <numFmt numFmtId="203" formatCode="0.00000"/>
    <numFmt numFmtId="204" formatCode="0.0000"/>
    <numFmt numFmtId="205" formatCode="0.000000"/>
    <numFmt numFmtId="206" formatCode="0.0000000"/>
    <numFmt numFmtId="207" formatCode="0.0%"/>
    <numFmt numFmtId="208" formatCode="m/d"/>
    <numFmt numFmtId="209" formatCode="mm/dd/yy"/>
    <numFmt numFmtId="210" formatCode="_(&quot;$&quot;\ #,##0.00_);_(&quot;$&quot;* \(#,##0.00\);_(&quot;$&quot;* &quot;-&quot;??_);_(@_)"/>
    <numFmt numFmtId="211" formatCode="_(\ #,##0.00_);_(* \(#,##0.00\);_(* &quot;-&quot;??_);_(@_)"/>
    <numFmt numFmtId="212" formatCode="&quot;$&quot;#,##0.0_);\(&quot;$&quot;#,##0.0\)"/>
    <numFmt numFmtId="213" formatCode="&quot;$&quot;#,##0.000_);\(&quot;$&quot;#,##0.000\)"/>
    <numFmt numFmtId="214" formatCode="&quot;$&quot;#,##0_);\(#,##0\)"/>
    <numFmt numFmtId="215" formatCode="000.000"/>
    <numFmt numFmtId="216" formatCode=".000"/>
    <numFmt numFmtId="217" formatCode="&quot;$&quot;0.000"/>
    <numFmt numFmtId="218" formatCode="m/yy"/>
    <numFmt numFmtId="219" formatCode="000000"/>
    <numFmt numFmtId="220" formatCode="_(&quot;$&quot;* #,##0.0_);_(&quot;$&quot;* \(#,##0.0\);_(&quot;$&quot;* &quot;-&quot;??_);_(@_)"/>
    <numFmt numFmtId="221" formatCode="&quot;$&quot;#,##0.00"/>
    <numFmt numFmtId="222" formatCode="#,##0.0"/>
    <numFmt numFmtId="223" formatCode="&quot;$&quot;#,##0.00;[Red]&quot;$&quot;#,##0.00"/>
    <numFmt numFmtId="224" formatCode="00000"/>
    <numFmt numFmtId="225" formatCode="000000000000"/>
    <numFmt numFmtId="226" formatCode="0.00;[Red]0.00"/>
    <numFmt numFmtId="227" formatCode="0;[Red]0"/>
    <numFmt numFmtId="228" formatCode="0.00_);\(0.00\)"/>
    <numFmt numFmtId="229" formatCode="0.0_);\(0.0\)"/>
    <numFmt numFmtId="230" formatCode="0_);\(0\)"/>
    <numFmt numFmtId="231" formatCode="0.000_);[Red]\(0.000\)"/>
    <numFmt numFmtId="232" formatCode="0.0000_);[Red]\(0.0000\)"/>
    <numFmt numFmtId="233" formatCode="_(&quot;$&quot;* #,##0_);_(&quot;$&quot;* \(#,##0\);_(&quot;$&quot;* &quot;-&quot;??_);_(@_)"/>
    <numFmt numFmtId="234" formatCode="0."/>
    <numFmt numFmtId="235" formatCode="#,##0,_);\(#,##0,\)"/>
    <numFmt numFmtId="236" formatCode="0%;\(0%\)"/>
    <numFmt numFmtId="237" formatCode="#,##0.0_);\(#,##0.0\)"/>
    <numFmt numFmtId="238" formatCode="0.0%;[Red]\(0.0%\)"/>
    <numFmt numFmtId="239" formatCode="0%;[Red]\(0%\)"/>
    <numFmt numFmtId="240" formatCode="0.0%;\(0.0%\)"/>
    <numFmt numFmtId="241" formatCode="&quot;   &quot;@"/>
    <numFmt numFmtId="242" formatCode="_(* #,##0_);_(* \(#,##0\);_(* &quot;-&quot;_)"/>
    <numFmt numFmtId="243" formatCode="_(* #,##0,_);_(* \(#,##0,\);_(* &quot;-&quot;_)"/>
    <numFmt numFmtId="244" formatCode=";;;"/>
    <numFmt numFmtId="245" formatCode=";;"/>
    <numFmt numFmtId="246" formatCode="\ \ \ \ \ @"/>
    <numFmt numFmtId="247" formatCode="\ \ \ \ \ \ \ \ \ @"/>
    <numFmt numFmtId="248" formatCode="&quot;    &quot;@"/>
    <numFmt numFmtId="249" formatCode="0%_);\(0%\)"/>
    <numFmt numFmtId="250" formatCode="mmmm\ dd\,\ yyyy"/>
    <numFmt numFmtId="251" formatCode="_(* #,##0,_);_(* \(#,##0,\);_(* &quot;-&quot;_);_(@_)"/>
    <numFmt numFmtId="252" formatCode="_(* 0%_);_(* \(0%\);_(* &quot;-&quot;_);_(@_)"/>
    <numFmt numFmtId="253" formatCode=".0%;\(.0%\)"/>
    <numFmt numFmtId="254" formatCode="_(* #,##0_);[Red]_(* \(#,##0\);_(* &quot; - &quot;_);_(@_)"/>
    <numFmt numFmtId="255" formatCode="_(* #,##0,_);[Red]_(* \(#,##0,\);_(* &quot; - &quot;_);_(@_)"/>
    <numFmt numFmtId="256" formatCode="_(* #,##0,_);[Red]_(* \(#,##0,\);_(* &quot;&quot;\ \-\ &quot;&quot;_);_(@_)"/>
    <numFmt numFmtId="257" formatCode="_(* #,##0_);[Red]_(* \(#,##0\);_(* &quot;&quot;\ \-\ &quot;&quot;_);_(@_)"/>
    <numFmt numFmtId="258" formatCode="_(* #,##0_);[Red]_(* \(#,##0\);_(* &quot;&quot;&quot;&quot;\ \-\ &quot;&quot;&quot;&quot;_);_(@_)"/>
    <numFmt numFmtId="259" formatCode="_(* #,##0,_);[Red]_(* \(#,##0,\);_(* &quot;&quot;&quot;&quot;\ \-\ &quot;&quot;&quot;&quot;_);_(@_)"/>
    <numFmt numFmtId="260" formatCode="_(* #,##0,,_);_(* \(#,##0,,\);_(* &quot;-&quot;_)"/>
    <numFmt numFmtId="261" formatCode="_(* #,##0_);[Red]_(* \(#,##0\);_(* &quot;&quot;&quot;&quot;&quot;&quot;&quot;&quot;\ \-\ &quot;&quot;&quot;&quot;&quot;&quot;&quot;&quot;_);_(@_)"/>
    <numFmt numFmtId="262" formatCode="_(* #,##0,_);[Red]_(* \(#,##0,\);_(* &quot;&quot;&quot;&quot;&quot;&quot;&quot;&quot;\ \-\ &quot;&quot;&quot;&quot;&quot;&quot;&quot;&quot;_);_(@_)"/>
    <numFmt numFmtId="263" formatCode="0%;\(0%\);;"/>
    <numFmt numFmtId="264" formatCode="0%;\(0%\);&quot;-&quot;"/>
    <numFmt numFmtId="265" formatCode="#,##0_);[Red]\(#,##0\);&quot;-&quot;"/>
    <numFmt numFmtId="266" formatCode="*-"/>
    <numFmt numFmtId="267" formatCode="*\&quot;-&quot;"/>
    <numFmt numFmtId="268" formatCode="*-;*-;*-"/>
    <numFmt numFmtId="269" formatCode="*-;*-;*-;*-"/>
    <numFmt numFmtId="270" formatCode="*-;*-;*-;\|*-"/>
    <numFmt numFmtId="271" formatCode="*-;*-;*-;*-\|"/>
    <numFmt numFmtId="272" formatCode="\|*-;\|*-;\|*-;\|*-"/>
    <numFmt numFmtId="273" formatCode="*-\|;*-\|;*-\|;*-\|"/>
    <numFmt numFmtId="274" formatCode="#,##0_);[Red]\(#,##0\);;@*-"/>
    <numFmt numFmtId="275" formatCode="_(* #,##0,_);_(* \(#,##0,\);_(* &quot;&quot;\-&quot;&quot;_)"/>
    <numFmt numFmtId="276" formatCode="#,##0_);\(#,##0\);&quot;-&quot;"/>
    <numFmt numFmtId="277" formatCode="0%_);\(0%\);&quot;-&quot;"/>
    <numFmt numFmtId="278" formatCode="_(* #,##0_);_(* \(#,##0\);_(* &quot;&quot;&quot;&quot;&quot;&quot;&quot;&quot;&quot;&quot;&quot;&quot;&quot;&quot;&quot;&quot;\-&quot;&quot;&quot;&quot;&quot;&quot;&quot;&quot;&quot;&quot;&quot;&quot;&quot;&quot;&quot;&quot;_)"/>
    <numFmt numFmtId="279" formatCode="_(* #,##0,_);_(* \(#,##0,\);_(* &quot;&quot;&quot;&quot;&quot;&quot;&quot;&quot;&quot;&quot;&quot;&quot;&quot;&quot;&quot;&quot;\-&quot;&quot;&quot;&quot;&quot;&quot;&quot;&quot;&quot;&quot;&quot;&quot;&quot;&quot;&quot;&quot;_)"/>
    <numFmt numFmtId="280" formatCode="m\-yy"/>
    <numFmt numFmtId="281" formatCode="0.0%_);\(0.0%\)"/>
    <numFmt numFmtId="282" formatCode=".0%_);\(.0%\)"/>
    <numFmt numFmtId="283" formatCode="0_)%;\(0%\)"/>
    <numFmt numFmtId="284" formatCode="_-* #,##0.0_-;\-* #,##0.0_-;_-* &quot;-&quot;??_-;_-@_-"/>
    <numFmt numFmtId="285" formatCode="_-* #,##0_-;\-* #,##0_-;_-* &quot;-&quot;??_-;_-@_-"/>
    <numFmt numFmtId="286" formatCode="#,##0,;[Red]\(#,##0,\)"/>
    <numFmt numFmtId="287" formatCode="#,###,;[Red]\(#,###,\)"/>
    <numFmt numFmtId="288" formatCode="#,##0,;[Red]\(#,##0,\);&quot;- &quot;"/>
    <numFmt numFmtId="289" formatCode="0.0%;[Red]\(0.0%\);&quot; &quot;"/>
    <numFmt numFmtId="290" formatCode="0.0%;[Red]\(0.0%\);&quot;-  &quot;"/>
    <numFmt numFmtId="291" formatCode="#,##0_);[Red]\(#,##0\);&quot;-  &quot;"/>
    <numFmt numFmtId="292" formatCode="#,##0_);[Red]\(#,##0\);&quot;&quot;"/>
    <numFmt numFmtId="293" formatCode="0.0%;[Red]\(0.0%\);&quot;&quot;"/>
    <numFmt numFmtId="294" formatCode="&quot;        &quot;@"/>
    <numFmt numFmtId="295" formatCode="&quot;$&quot;#,##0_);[Red]\(&quot;$&quot;#,##0\);&quot;&quot;"/>
    <numFmt numFmtId="296" formatCode="0.0%;[Red]\(0.0%\);&quot;-    &quot;"/>
    <numFmt numFmtId="297" formatCode="&quot;$&quot;#,##0,_);[Red]\(&quot;$&quot;#,##0,\);&quot;&quot;"/>
    <numFmt numFmtId="298" formatCode="&quot;$&quot;#,##0,;[Red]\(&quot;$&quot;#,##0,\);&quot;&quot;"/>
    <numFmt numFmtId="299" formatCode="&quot;$&quot;#,##0,_);[Red]\(&quot;$&quot;#,##0,\)"/>
    <numFmt numFmtId="300" formatCode="#,##0,_);[Red]\(#,##0,\)"/>
    <numFmt numFmtId="301" formatCode="0.0%;\ \(0.0%\)"/>
    <numFmt numFmtId="302" formatCode="&quot;               &quot;@"/>
    <numFmt numFmtId="303" formatCode="&quot;                    &quot;@"/>
    <numFmt numFmtId="304" formatCode="&quot;                  &quot;@"/>
    <numFmt numFmtId="305" formatCode="&quot;             &quot;@"/>
    <numFmt numFmtId="306" formatCode="&quot;          &quot;@"/>
    <numFmt numFmtId="307" formatCode="#,##0\ &quot;m&quot;;[Red]\(#,##0\)\ &quot;m&quot;;&quot;- &quot;"/>
    <numFmt numFmtId="308" formatCode="#,##0;[Red]#,##0;&quot;- &quot;"/>
    <numFmt numFmtId="309" formatCode="&quot;$&quot;#,##0;[Red]&quot;$&quot;#,##0;&quot;-&quot;"/>
    <numFmt numFmtId="310" formatCode="#,##0;[Red]\(#,##0\);&quot;- &quot;"/>
    <numFmt numFmtId="311" formatCode="#,##0,_);[Red]\(#,##0,\);&quot;&quot;"/>
    <numFmt numFmtId="312" formatCode="0%;[Red]\(0%\);&quot;- &quot;"/>
    <numFmt numFmtId="313" formatCode="0%_);[Red]\(0%\)"/>
    <numFmt numFmtId="314" formatCode="&quot;$&quot;#,##0_);[Red]\(&quot;$&quot;#,##0\);&quot;-  &quot;"/>
    <numFmt numFmtId="315" formatCode="#,##0,_);[Red]\(#,##0,\);&quot;-  &quot;"/>
    <numFmt numFmtId="316" formatCode="0.0%;[Red]\(0.0%\);&quot;- &quot;"/>
    <numFmt numFmtId="317" formatCode="0%\ ;[Red]\(0%\)\ ;&quot;-  &quot;"/>
    <numFmt numFmtId="318" formatCode="0.0%\ ;[Red]\(0.0%\)\ ;&quot;-  &quot;"/>
    <numFmt numFmtId="319" formatCode="&quot;$&quot;#,##0.000_);[Red]\(&quot;$&quot;#,##0.000\)"/>
    <numFmt numFmtId="320" formatCode="#,###,;[Red]\(#,###,\);&quot;&quot;"/>
    <numFmt numFmtId="321" formatCode="#,##0;[Red]#,##0"/>
    <numFmt numFmtId="322" formatCode="_(* #,##0,_);_(* \(#,##0,\);_(* &quot;-&quot;??_);_(@_)"/>
    <numFmt numFmtId="323" formatCode="&quot;$&quot;#,##0"/>
    <numFmt numFmtId="324" formatCode="&quot;     &quot;@"/>
    <numFmt numFmtId="325" formatCode="0.0000000000"/>
    <numFmt numFmtId="326" formatCode="0.000000000"/>
    <numFmt numFmtId="327" formatCode="0.00000000"/>
    <numFmt numFmtId="328" formatCode="mmm\-d"/>
    <numFmt numFmtId="329" formatCode="0.000%"/>
    <numFmt numFmtId="330" formatCode="yyyy\-mm\-dd"/>
    <numFmt numFmtId="331" formatCode="#,##0,,_);\(#,##0,,\)"/>
    <numFmt numFmtId="332" formatCode="&quot;$&quot;#,##0,,_);\(&quot;$&quot;#,##0,,\)"/>
    <numFmt numFmtId="333" formatCode="_(* #,##0.000000000_);_(* \(#,##0.000000000\);_(* &quot;-&quot;??_);_(@_)"/>
    <numFmt numFmtId="334" formatCode="_(* #,##0.0000000000_);_(* \(#,##0.0000000000\);_(* &quot;-&quot;??_);_(@_)"/>
    <numFmt numFmtId="335" formatCode="_(* #,##0.00000000000_);_(* \(#,##0.00000000000\);_(* &quot;-&quot;??_);_(@_)"/>
    <numFmt numFmtId="336" formatCode="#,##0,_);[Red]\(#,##0,\);&quot;- &quot;"/>
    <numFmt numFmtId="337" formatCode="0%_);[Red]\(0%\);&quot;- &quot;"/>
    <numFmt numFmtId="338" formatCode="[Red]#,##0_);[Red]\(#,##0\)"/>
    <numFmt numFmtId="339" formatCode="[Blue]#,##0_);[Blue]\(#,##0\)"/>
    <numFmt numFmtId="340" formatCode="\ \ \ @"/>
    <numFmt numFmtId="341" formatCode="&quot;  &quot;@"/>
    <numFmt numFmtId="342" formatCode="&quot;       &quot;@"/>
    <numFmt numFmtId="343" formatCode="0%\ ;\(0%\)"/>
    <numFmt numFmtId="344" formatCode="_(&quot;$&quot;* #,##0_);[Red]_(&quot;$&quot;* \(#,##0\);_(&quot;$&quot;* &quot;-&quot;_);_(@_)"/>
    <numFmt numFmtId="345" formatCode="_(* #,##0_);[Red]_(* \(#,##0\);_(* &quot;-&quot;_);_(@_)"/>
    <numFmt numFmtId="346" formatCode="0%\ ;[Red]\(0%\)"/>
    <numFmt numFmtId="347" formatCode="[Red]&quot;$&quot;#,##0_);[Red]&quot;$&quot;\(#,##0\)"/>
    <numFmt numFmtId="348" formatCode="[Red]0.0%;[Red]\(0.0%\)"/>
    <numFmt numFmtId="349" formatCode="0%\ "/>
    <numFmt numFmtId="350" formatCode="[Blue]#,##0;[Blue]\(#,##0\)"/>
    <numFmt numFmtId="351" formatCode="#,##0,,_);[Red]\(#,##0,,\);&quot;- &quot;"/>
    <numFmt numFmtId="352" formatCode="#,##0,"/>
    <numFmt numFmtId="353" formatCode="&quot;$&quot;#,##0,;\(&quot;$&quot;#,##0,\)"/>
    <numFmt numFmtId="354" formatCode="&quot;$&quot;#,##0,,;\-&quot;$&quot;#,##0,,"/>
    <numFmt numFmtId="355" formatCode="#,##0_);\(#,##0\);\-_)"/>
    <numFmt numFmtId="356" formatCode="_(&quot;$&quot;* #,##0,_);_(&quot;$&quot;* \(#,##0,\);_(&quot;$&quot;* &quot;-&quot;\,_);_(@_)"/>
    <numFmt numFmtId="357" formatCode="#,##0.0_);\(#,##0.0\);\-_)"/>
    <numFmt numFmtId="358" formatCode="#,##0;\-#,##0;&quot;-&quot;"/>
    <numFmt numFmtId="359" formatCode="#,##0.00_);\(#,##0.00\);\-_)"/>
  </numFmts>
  <fonts count="33">
    <font>
      <sz val="10"/>
      <name val="Arial"/>
      <family val="0"/>
    </font>
    <font>
      <sz val="10"/>
      <name val="Garamond"/>
      <family val="1"/>
    </font>
    <font>
      <b/>
      <sz val="8"/>
      <name val="Garamond"/>
      <family val="1"/>
    </font>
    <font>
      <sz val="8"/>
      <name val="Garamond"/>
      <family val="1"/>
    </font>
    <font>
      <b/>
      <sz val="10"/>
      <name val="Garamond"/>
      <family val="1"/>
    </font>
    <font>
      <b/>
      <u val="single"/>
      <sz val="8"/>
      <name val="Garamond"/>
      <family val="1"/>
    </font>
    <font>
      <sz val="14"/>
      <name val="Garamond"/>
      <family val="1"/>
    </font>
    <font>
      <b/>
      <u val="single"/>
      <sz val="14"/>
      <name val="Garamond"/>
      <family val="1"/>
    </font>
    <font>
      <b/>
      <u val="single"/>
      <sz val="10"/>
      <name val="Garamond"/>
      <family val="1"/>
    </font>
    <font>
      <sz val="10"/>
      <color indexed="10"/>
      <name val="Garamond"/>
      <family val="1"/>
    </font>
    <font>
      <sz val="12"/>
      <name val="Garamond"/>
      <family val="1"/>
    </font>
    <font>
      <u val="single"/>
      <sz val="12"/>
      <name val="Garamond"/>
      <family val="1"/>
    </font>
    <font>
      <i/>
      <sz val="12"/>
      <name val="Garamond"/>
      <family val="1"/>
    </font>
    <font>
      <u val="single"/>
      <sz val="10"/>
      <name val="Garamond"/>
      <family val="1"/>
    </font>
    <font>
      <sz val="10"/>
      <color indexed="8"/>
      <name val="Arial"/>
      <family val="2"/>
    </font>
    <font>
      <sz val="10"/>
      <name val="Helv"/>
      <family val="0"/>
    </font>
    <font>
      <b/>
      <sz val="9.5"/>
      <name val="Courier"/>
      <family val="0"/>
    </font>
    <font>
      <sz val="10"/>
      <name val="MS Sans Serif"/>
      <family val="0"/>
    </font>
    <font>
      <sz val="8"/>
      <name val="Times New Roman"/>
      <family val="0"/>
    </font>
    <font>
      <sz val="8"/>
      <name val="Arial"/>
      <family val="2"/>
    </font>
    <font>
      <sz val="12"/>
      <name val="·s²Ó©úÅé"/>
      <family val="0"/>
    </font>
    <font>
      <sz val="10"/>
      <name val="Geneva"/>
      <family val="0"/>
    </font>
    <font>
      <sz val="10"/>
      <name val="Bookman Old Style"/>
      <family val="0"/>
    </font>
    <font>
      <b/>
      <sz val="9.85"/>
      <name val="Times New Roman"/>
      <family val="0"/>
    </font>
    <font>
      <b/>
      <sz val="12"/>
      <name val="Times New Roman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1"/>
      <name val="Arial"/>
      <family val="0"/>
    </font>
    <font>
      <sz val="10"/>
      <color indexed="8"/>
      <name val="MS Sans Serif"/>
      <family val="0"/>
    </font>
    <font>
      <sz val="8"/>
      <name val="Century Schoolbook"/>
      <family val="0"/>
    </font>
    <font>
      <sz val="9.85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8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58" fontId="14" fillId="0" borderId="0" applyFill="0" applyBorder="0" applyAlignment="0">
      <protection/>
    </xf>
    <xf numFmtId="336" fontId="15" fillId="0" borderId="0" applyFill="0" applyBorder="0" applyAlignment="0">
      <protection/>
    </xf>
    <xf numFmtId="44" fontId="15" fillId="0" borderId="0" applyFill="0" applyBorder="0" applyAlignment="0">
      <protection/>
    </xf>
    <xf numFmtId="237" fontId="15" fillId="0" borderId="0" applyFill="0" applyBorder="0" applyAlignment="0">
      <protection/>
    </xf>
    <xf numFmtId="168" fontId="15" fillId="0" borderId="0" applyFill="0" applyBorder="0" applyAlignment="0">
      <protection/>
    </xf>
    <xf numFmtId="238" fontId="15" fillId="0" borderId="0" applyFill="0" applyBorder="0" applyAlignment="0">
      <protection/>
    </xf>
    <xf numFmtId="239" fontId="15" fillId="0" borderId="0" applyFill="0" applyBorder="0" applyAlignment="0">
      <protection/>
    </xf>
    <xf numFmtId="44" fontId="15" fillId="0" borderId="0" applyFill="0" applyBorder="0" applyAlignment="0">
      <protection/>
    </xf>
    <xf numFmtId="240" fontId="15" fillId="0" borderId="0" applyFill="0" applyBorder="0" applyAlignment="0">
      <protection/>
    </xf>
    <xf numFmtId="237" fontId="15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2" fontId="15" fillId="0" borderId="0" applyFont="0" applyFill="0" applyBorder="0" applyAlignment="0" applyProtection="0"/>
    <xf numFmtId="0" fontId="16" fillId="0" borderId="0">
      <alignment/>
      <protection locked="0"/>
    </xf>
    <xf numFmtId="38" fontId="17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93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17" fontId="15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294" fontId="18" fillId="0" borderId="0" applyFont="0" applyFill="0" applyBorder="0" applyAlignment="0" applyProtection="0"/>
    <xf numFmtId="294" fontId="18" fillId="0" borderId="0" applyFont="0" applyFill="0" applyBorder="0" applyAlignment="0" applyProtection="0"/>
    <xf numFmtId="277" fontId="15" fillId="0" borderId="0" applyFont="0" applyFill="0" applyBorder="0" applyAlignment="0" applyProtection="0"/>
    <xf numFmtId="317" fontId="15" fillId="0" borderId="0" applyFont="0" applyFill="0" applyBorder="0" applyAlignment="0" applyProtection="0"/>
    <xf numFmtId="277" fontId="15" fillId="0" borderId="0" applyFont="0" applyFill="0" applyBorder="0" applyAlignment="0" applyProtection="0"/>
    <xf numFmtId="317" fontId="15" fillId="0" borderId="0" applyFont="0" applyFill="0" applyBorder="0" applyAlignment="0" applyProtection="0"/>
    <xf numFmtId="316" fontId="18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335" fontId="15" fillId="0" borderId="0" applyFont="0" applyFill="0" applyBorder="0" applyAlignment="0" applyProtection="0"/>
    <xf numFmtId="242" fontId="17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20" fillId="0" borderId="0" applyFont="0" applyFill="0" applyBorder="0" applyAlignment="0" applyProtection="0"/>
    <xf numFmtId="38" fontId="17" fillId="0" borderId="0" applyFont="0" applyFill="0" applyBorder="0" applyAlignment="0" applyProtection="0"/>
    <xf numFmtId="294" fontId="18" fillId="0" borderId="0" applyFont="0" applyFill="0" applyBorder="0" applyAlignment="0" applyProtection="0"/>
    <xf numFmtId="277" fontId="15" fillId="0" borderId="0" applyFont="0" applyFill="0" applyBorder="0" applyAlignment="0" applyProtection="0"/>
    <xf numFmtId="317" fontId="15" fillId="0" borderId="0" applyFont="0" applyFill="0" applyBorder="0" applyAlignment="0" applyProtection="0"/>
    <xf numFmtId="316" fontId="18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335" fontId="15" fillId="0" borderId="0" applyFont="0" applyFill="0" applyBorder="0" applyAlignment="0" applyProtection="0"/>
    <xf numFmtId="242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316" fontId="18" fillId="0" borderId="0" applyFont="0" applyFill="0" applyBorder="0" applyAlignment="0" applyProtection="0"/>
    <xf numFmtId="8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335" fontId="15" fillId="0" borderId="0" applyFont="0" applyFill="0" applyBorder="0" applyAlignment="0" applyProtection="0"/>
    <xf numFmtId="242" fontId="17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294" fontId="18" fillId="0" borderId="0" applyFont="0" applyFill="0" applyBorder="0" applyAlignment="0" applyProtection="0"/>
    <xf numFmtId="277" fontId="15" fillId="0" borderId="0" applyFont="0" applyFill="0" applyBorder="0" applyAlignment="0" applyProtection="0"/>
    <xf numFmtId="317" fontId="15" fillId="0" borderId="0" applyFont="0" applyFill="0" applyBorder="0" applyAlignment="0" applyProtection="0"/>
    <xf numFmtId="38" fontId="17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193" fontId="0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38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6" fontId="0" fillId="0" borderId="0" applyFont="0" applyFill="0" applyBorder="0" applyAlignment="0" applyProtection="0"/>
    <xf numFmtId="240" fontId="15" fillId="0" borderId="0" applyFont="0" applyFill="0" applyBorder="0" applyAlignment="0" applyProtection="0"/>
    <xf numFmtId="0" fontId="17" fillId="0" borderId="0">
      <alignment/>
      <protection locked="0"/>
    </xf>
    <xf numFmtId="40" fontId="17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95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337" fontId="15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296" fontId="18" fillId="0" borderId="0" applyFont="0" applyFill="0" applyBorder="0" applyAlignment="0" applyProtection="0"/>
    <xf numFmtId="279" fontId="15" fillId="0" borderId="0" applyFont="0" applyFill="0" applyBorder="0" applyAlignment="0" applyProtection="0"/>
    <xf numFmtId="337" fontId="15" fillId="0" borderId="0" applyFont="0" applyFill="0" applyBorder="0" applyAlignment="0" applyProtection="0"/>
    <xf numFmtId="279" fontId="15" fillId="0" borderId="0" applyFont="0" applyFill="0" applyBorder="0" applyAlignment="0" applyProtection="0"/>
    <xf numFmtId="337" fontId="15" fillId="0" borderId="0" applyFont="0" applyFill="0" applyBorder="0" applyAlignment="0" applyProtection="0"/>
    <xf numFmtId="40" fontId="17" fillId="0" borderId="0" applyFont="0" applyFill="0" applyBorder="0" applyAlignment="0" applyProtection="0"/>
    <xf numFmtId="296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337" fontId="15" fillId="0" borderId="0" applyFont="0" applyFill="0" applyBorder="0" applyAlignment="0" applyProtection="0"/>
    <xf numFmtId="245" fontId="17" fillId="0" borderId="0" applyFont="0" applyFill="0" applyBorder="0" applyAlignment="0" applyProtection="0"/>
    <xf numFmtId="318" fontId="18" fillId="0" borderId="0" applyFont="0" applyFill="0" applyBorder="0" applyAlignment="0" applyProtection="0"/>
    <xf numFmtId="195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195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318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337" fontId="15" fillId="0" borderId="0" applyFont="0" applyFill="0" applyBorder="0" applyAlignment="0" applyProtection="0"/>
    <xf numFmtId="245" fontId="17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4" fontId="15" fillId="0" borderId="0" applyFont="0" applyFill="0" applyBorder="0" applyAlignment="0" applyProtection="0"/>
    <xf numFmtId="40" fontId="17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22" fillId="0" borderId="0" applyProtection="0">
      <alignment/>
    </xf>
    <xf numFmtId="195" fontId="22" fillId="0" borderId="0" applyProtection="0">
      <alignment/>
    </xf>
    <xf numFmtId="195" fontId="22" fillId="0" borderId="0" applyProtection="0">
      <alignment/>
    </xf>
    <xf numFmtId="195" fontId="22" fillId="0" borderId="0" applyProtection="0">
      <alignment/>
    </xf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19" fillId="0" borderId="0" applyFont="0" applyFill="0" applyBorder="0" applyAlignment="0" applyProtection="0"/>
    <xf numFmtId="195" fontId="19" fillId="0" borderId="0" applyFont="0" applyFill="0" applyBorder="0" applyAlignment="0" applyProtection="0"/>
    <xf numFmtId="40" fontId="17" fillId="0" borderId="0" applyFont="0" applyFill="0" applyBorder="0" applyAlignment="0" applyProtection="0"/>
    <xf numFmtId="195" fontId="0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0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41" fontId="15" fillId="0" borderId="0" applyFont="0" applyFill="0" applyBorder="0" applyAlignment="0" applyProtection="0"/>
    <xf numFmtId="0" fontId="23" fillId="0" borderId="0">
      <alignment/>
      <protection locked="0"/>
    </xf>
    <xf numFmtId="6" fontId="17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281" fontId="18" fillId="0" borderId="0" applyFont="0" applyFill="0" applyBorder="0" applyAlignment="0" applyProtection="0"/>
    <xf numFmtId="6" fontId="17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93" fontId="18" fillId="0" borderId="0" applyFont="0" applyFill="0" applyBorder="0" applyAlignment="0" applyProtection="0"/>
    <xf numFmtId="281" fontId="18" fillId="0" borderId="0" applyFont="0" applyFill="0" applyBorder="0" applyAlignment="0" applyProtection="0"/>
    <xf numFmtId="21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336" fontId="15" fillId="0" borderId="0" applyFont="0" applyFill="0" applyBorder="0" applyAlignment="0" applyProtection="0"/>
    <xf numFmtId="315" fontId="18" fillId="0" borderId="0" applyFont="0" applyFill="0" applyBorder="0" applyAlignment="0" applyProtection="0"/>
    <xf numFmtId="293" fontId="18" fillId="0" borderId="0" applyFont="0" applyFill="0" applyBorder="0" applyAlignment="0" applyProtection="0"/>
    <xf numFmtId="276" fontId="15" fillId="0" borderId="0" applyFont="0" applyFill="0" applyBorder="0" applyAlignment="0" applyProtection="0"/>
    <xf numFmtId="336" fontId="15" fillId="0" borderId="0" applyFont="0" applyFill="0" applyBorder="0" applyAlignment="0" applyProtection="0"/>
    <xf numFmtId="276" fontId="15" fillId="0" borderId="0" applyFont="0" applyFill="0" applyBorder="0" applyAlignment="0" applyProtection="0"/>
    <xf numFmtId="165" fontId="0" fillId="0" borderId="0" applyFont="0" applyFill="0" applyBorder="0" applyAlignment="0" applyProtection="0"/>
    <xf numFmtId="315" fontId="18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336" fontId="15" fillId="0" borderId="0" applyFont="0" applyFill="0" applyBorder="0" applyAlignment="0" applyProtection="0"/>
    <xf numFmtId="340" fontId="15" fillId="0" borderId="0" applyFont="0" applyFill="0" applyBorder="0" applyAlignment="0" applyProtection="0"/>
    <xf numFmtId="212" fontId="0" fillId="0" borderId="0" applyFont="0" applyFill="0" applyBorder="0" applyAlignment="0" applyProtection="0"/>
    <xf numFmtId="334" fontId="15" fillId="0" borderId="0" applyFont="0" applyFill="0" applyBorder="0" applyAlignment="0" applyProtection="0"/>
    <xf numFmtId="340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226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42" fontId="0" fillId="0" borderId="0" applyFont="0" applyFill="0" applyBorder="0" applyAlignment="0" applyProtection="0"/>
    <xf numFmtId="315" fontId="18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334" fontId="15" fillId="0" borderId="0" applyFont="0" applyFill="0" applyBorder="0" applyAlignment="0" applyProtection="0"/>
    <xf numFmtId="340" fontId="15" fillId="0" borderId="0" applyFont="0" applyFill="0" applyBorder="0" applyAlignment="0" applyProtection="0"/>
    <xf numFmtId="6" fontId="17" fillId="0" borderId="0" applyFont="0" applyFill="0" applyBorder="0" applyAlignment="0" applyProtection="0"/>
    <xf numFmtId="315" fontId="18" fillId="0" borderId="0" applyFont="0" applyFill="0" applyBorder="0" applyAlignment="0" applyProtection="0"/>
    <xf numFmtId="7" fontId="19" fillId="0" borderId="0" applyFont="0" applyFill="0" applyBorder="0" applyAlignment="0" applyProtection="0"/>
    <xf numFmtId="7" fontId="19" fillId="0" borderId="0" applyFont="0" applyFill="0" applyBorder="0" applyAlignment="0" applyProtection="0"/>
    <xf numFmtId="334" fontId="15" fillId="0" borderId="0" applyFont="0" applyFill="0" applyBorder="0" applyAlignment="0" applyProtection="0"/>
    <xf numFmtId="340" fontId="1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81" fontId="18" fillId="0" borderId="0" applyFont="0" applyFill="0" applyBorder="0" applyAlignment="0" applyProtection="0"/>
    <xf numFmtId="21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6" fontId="17" fillId="0" borderId="0" applyFont="0" applyFill="0" applyBorder="0" applyAlignment="0" applyProtection="0"/>
    <xf numFmtId="237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>
      <alignment horizontal="center"/>
      <protection locked="0"/>
    </xf>
    <xf numFmtId="8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282" fontId="18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95" fontId="18" fillId="0" borderId="0" applyFont="0" applyFill="0" applyBorder="0" applyAlignment="0" applyProtection="0"/>
    <xf numFmtId="282" fontId="18" fillId="0" borderId="0" applyFont="0" applyFill="0" applyBorder="0" applyAlignment="0" applyProtection="0"/>
    <xf numFmtId="214" fontId="0" fillId="0" borderId="0" applyFont="0" applyFill="0" applyBorder="0" applyAlignment="0" applyProtection="0"/>
    <xf numFmtId="218" fontId="15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261" fontId="15" fillId="0" borderId="0" applyFont="0" applyFill="0" applyBorder="0" applyAlignment="0" applyProtection="0"/>
    <xf numFmtId="317" fontId="18" fillId="0" borderId="0" applyFont="0" applyFill="0" applyBorder="0" applyAlignment="0" applyProtection="0"/>
    <xf numFmtId="295" fontId="18" fillId="0" borderId="0" applyFont="0" applyFill="0" applyBorder="0" applyAlignment="0" applyProtection="0"/>
    <xf numFmtId="278" fontId="15" fillId="0" borderId="0" applyFont="0" applyFill="0" applyBorder="0" applyAlignment="0" applyProtection="0"/>
    <xf numFmtId="261" fontId="15" fillId="0" borderId="0" applyFont="0" applyFill="0" applyBorder="0" applyAlignment="0" applyProtection="0"/>
    <xf numFmtId="278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317" fontId="18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261" fontId="15" fillId="0" borderId="0" applyFont="0" applyFill="0" applyBorder="0" applyAlignment="0" applyProtection="0"/>
    <xf numFmtId="243" fontId="17" fillId="0" borderId="0" applyFont="0" applyFill="0" applyBorder="0" applyAlignment="0" applyProtection="0"/>
    <xf numFmtId="214" fontId="0" fillId="0" borderId="0" applyFont="0" applyFill="0" applyBorder="0" applyAlignment="0" applyProtection="0"/>
    <xf numFmtId="336" fontId="15" fillId="0" borderId="0" applyFont="0" applyFill="0" applyBorder="0" applyAlignment="0" applyProtection="0"/>
    <xf numFmtId="2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317" fontId="18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336" fontId="15" fillId="0" borderId="0" applyFont="0" applyFill="0" applyBorder="0" applyAlignment="0" applyProtection="0"/>
    <xf numFmtId="2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7" fillId="0" borderId="0" applyFont="0" applyFill="0" applyBorder="0" applyAlignment="0" applyProtection="0"/>
    <xf numFmtId="326" fontId="18" fillId="0" borderId="0" applyFont="0" applyFill="0" applyBorder="0" applyAlignment="0" applyProtection="0"/>
    <xf numFmtId="305" fontId="15" fillId="0" borderId="0" applyFont="0" applyFill="0" applyBorder="0" applyAlignment="0" applyProtection="0"/>
    <xf numFmtId="251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82" fontId="18" fillId="0" borderId="0" applyFont="0" applyFill="0" applyBorder="0" applyAlignment="0" applyProtection="0"/>
    <xf numFmtId="214" fontId="0" fillId="0" borderId="0" applyFont="0" applyFill="0" applyBorder="0" applyAlignment="0" applyProtection="0"/>
    <xf numFmtId="218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8" fontId="17" fillId="0" borderId="0" applyFont="0" applyFill="0" applyBorder="0" applyAlignment="0" applyProtection="0"/>
    <xf numFmtId="14" fontId="14" fillId="0" borderId="0" applyFill="0" applyBorder="0" applyAlignment="0">
      <protection/>
    </xf>
    <xf numFmtId="44" fontId="15" fillId="0" borderId="0" applyFill="0" applyBorder="0" applyAlignment="0">
      <protection/>
    </xf>
    <xf numFmtId="237" fontId="15" fillId="0" borderId="0" applyFill="0" applyBorder="0" applyAlignment="0">
      <protection/>
    </xf>
    <xf numFmtId="44" fontId="15" fillId="0" borderId="0" applyFill="0" applyBorder="0" applyAlignment="0">
      <protection/>
    </xf>
    <xf numFmtId="240" fontId="15" fillId="0" borderId="0" applyFill="0" applyBorder="0" applyAlignment="0">
      <protection/>
    </xf>
    <xf numFmtId="237" fontId="15" fillId="0" borderId="0" applyFill="0" applyBorder="0" applyAlignment="0">
      <protection/>
    </xf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26" fillId="0" borderId="0" applyNumberFormat="0" applyFill="0" applyBorder="0" applyAlignment="0" applyProtection="0"/>
    <xf numFmtId="44" fontId="15" fillId="0" borderId="0" applyFill="0" applyBorder="0" applyAlignment="0">
      <protection/>
    </xf>
    <xf numFmtId="237" fontId="15" fillId="0" borderId="0" applyFill="0" applyBorder="0" applyAlignment="0">
      <protection/>
    </xf>
    <xf numFmtId="44" fontId="15" fillId="0" borderId="0" applyFill="0" applyBorder="0" applyAlignment="0">
      <protection/>
    </xf>
    <xf numFmtId="240" fontId="15" fillId="0" borderId="0" applyFill="0" applyBorder="0" applyAlignment="0">
      <protection/>
    </xf>
    <xf numFmtId="237" fontId="15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2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8" fontId="19" fillId="0" borderId="0">
      <alignment horizontal="right" vertical="top"/>
      <protection/>
    </xf>
    <xf numFmtId="0" fontId="2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" fontId="19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3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0" fillId="0" borderId="0" applyBorder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38" fontId="19" fillId="0" borderId="0">
      <alignment horizontal="righ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31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239" fontId="15" fillId="0" borderId="0" applyFont="0" applyFill="0" applyBorder="0" applyAlignment="0" applyProtection="0"/>
    <xf numFmtId="242" fontId="15" fillId="0" borderId="0" applyFont="0" applyFill="0" applyBorder="0" applyAlignment="0" applyProtection="0"/>
    <xf numFmtId="236" fontId="0" fillId="0" borderId="0" applyFont="0" applyFill="0" applyBorder="0" applyAlignment="0" applyProtection="0"/>
    <xf numFmtId="249" fontId="0" fillId="0" borderId="0" applyFont="0" applyFill="0" applyBorder="0" applyAlignment="0" applyProtection="0"/>
    <xf numFmtId="241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4" fontId="32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15" fillId="0" borderId="0" applyFill="0" applyBorder="0" applyAlignment="0">
      <protection/>
    </xf>
    <xf numFmtId="237" fontId="15" fillId="0" borderId="0" applyFill="0" applyBorder="0" applyAlignment="0">
      <protection/>
    </xf>
    <xf numFmtId="44" fontId="15" fillId="0" borderId="0" applyFill="0" applyBorder="0" applyAlignment="0">
      <protection/>
    </xf>
    <xf numFmtId="240" fontId="15" fillId="0" borderId="0" applyFill="0" applyBorder="0" applyAlignment="0">
      <protection/>
    </xf>
    <xf numFmtId="237" fontId="15" fillId="0" borderId="0" applyFill="0" applyBorder="0" applyAlignment="0">
      <protection/>
    </xf>
    <xf numFmtId="49" fontId="14" fillId="0" borderId="0" applyFill="0" applyBorder="0" applyAlignment="0">
      <protection/>
    </xf>
    <xf numFmtId="241" fontId="15" fillId="0" borderId="0" applyFill="0" applyBorder="0" applyAlignment="0">
      <protection/>
    </xf>
    <xf numFmtId="241" fontId="15" fillId="0" borderId="0" applyFill="0" applyBorder="0" applyAlignment="0">
      <protection/>
    </xf>
    <xf numFmtId="0" fontId="14" fillId="0" borderId="0" applyFill="0" applyBorder="0" applyAlignment="0">
      <protection/>
    </xf>
    <xf numFmtId="242" fontId="15" fillId="0" borderId="0" applyFill="0" applyBorder="0" applyAlignment="0">
      <protection/>
    </xf>
    <xf numFmtId="242" fontId="15" fillId="0" borderId="0" applyFill="0" applyBorder="0" applyAlignment="0">
      <protection/>
    </xf>
    <xf numFmtId="0" fontId="14" fillId="0" borderId="0" applyFill="0" applyBorder="0" applyAlignment="0">
      <protection/>
    </xf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5" fontId="2" fillId="0" borderId="0" xfId="25" applyNumberFormat="1" applyFont="1" applyAlignment="1">
      <alignment horizontal="center"/>
    </xf>
    <xf numFmtId="165" fontId="1" fillId="0" borderId="0" xfId="25" applyNumberFormat="1" applyFont="1" applyAlignment="1">
      <alignment/>
    </xf>
    <xf numFmtId="38" fontId="2" fillId="0" borderId="0" xfId="25" applyNumberFormat="1" applyFont="1" applyAlignment="1">
      <alignment horizontal="center"/>
    </xf>
    <xf numFmtId="38" fontId="1" fillId="0" borderId="0" xfId="25" applyNumberFormat="1" applyFont="1" applyAlignment="1">
      <alignment/>
    </xf>
    <xf numFmtId="38" fontId="4" fillId="0" borderId="0" xfId="25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38" fontId="1" fillId="0" borderId="3" xfId="25" applyNumberFormat="1" applyFont="1" applyBorder="1" applyAlignment="1">
      <alignment/>
    </xf>
    <xf numFmtId="38" fontId="1" fillId="0" borderId="4" xfId="25" applyNumberFormat="1" applyFont="1" applyBorder="1" applyAlignment="1">
      <alignment/>
    </xf>
    <xf numFmtId="38" fontId="1" fillId="0" borderId="5" xfId="25" applyNumberFormat="1" applyFont="1" applyBorder="1" applyAlignment="1">
      <alignment/>
    </xf>
    <xf numFmtId="38" fontId="1" fillId="0" borderId="6" xfId="25" applyNumberFormat="1" applyFont="1" applyBorder="1" applyAlignment="1">
      <alignment/>
    </xf>
    <xf numFmtId="38" fontId="1" fillId="0" borderId="7" xfId="25" applyNumberFormat="1" applyFont="1" applyBorder="1" applyAlignment="1">
      <alignment/>
    </xf>
    <xf numFmtId="38" fontId="1" fillId="0" borderId="0" xfId="25" applyNumberFormat="1" applyFont="1" applyBorder="1" applyAlignment="1">
      <alignment/>
    </xf>
    <xf numFmtId="38" fontId="1" fillId="0" borderId="2" xfId="25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8" fontId="1" fillId="0" borderId="8" xfId="25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0" fontId="1" fillId="0" borderId="0" xfId="25" applyNumberFormat="1" applyFont="1" applyAlignment="1">
      <alignment/>
    </xf>
    <xf numFmtId="43" fontId="9" fillId="0" borderId="0" xfId="25" applyNumberFormat="1" applyFont="1" applyAlignment="1">
      <alignment/>
    </xf>
    <xf numFmtId="165" fontId="1" fillId="0" borderId="5" xfId="25" applyNumberFormat="1" applyFont="1" applyBorder="1" applyAlignment="1">
      <alignment/>
    </xf>
    <xf numFmtId="165" fontId="1" fillId="0" borderId="6" xfId="25" applyNumberFormat="1" applyFont="1" applyBorder="1" applyAlignment="1">
      <alignment/>
    </xf>
    <xf numFmtId="165" fontId="1" fillId="0" borderId="9" xfId="25" applyNumberFormat="1" applyFont="1" applyBorder="1" applyAlignment="1">
      <alignment/>
    </xf>
    <xf numFmtId="165" fontId="1" fillId="0" borderId="10" xfId="25" applyNumberFormat="1" applyFont="1" applyBorder="1" applyAlignment="1">
      <alignment/>
    </xf>
    <xf numFmtId="165" fontId="1" fillId="0" borderId="7" xfId="25" applyNumberFormat="1" applyFont="1" applyBorder="1" applyAlignment="1">
      <alignment/>
    </xf>
    <xf numFmtId="165" fontId="3" fillId="0" borderId="0" xfId="25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5" fontId="2" fillId="0" borderId="0" xfId="25" applyNumberFormat="1" applyFont="1" applyBorder="1" applyAlignment="1">
      <alignment horizontal="center"/>
    </xf>
    <xf numFmtId="165" fontId="1" fillId="0" borderId="0" xfId="2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0" xfId="25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 quotePrefix="1">
      <alignment/>
    </xf>
    <xf numFmtId="165" fontId="1" fillId="0" borderId="3" xfId="25" applyNumberFormat="1" applyFont="1" applyBorder="1" applyAlignment="1">
      <alignment/>
    </xf>
    <xf numFmtId="165" fontId="1" fillId="0" borderId="4" xfId="25" applyNumberFormat="1" applyFont="1" applyBorder="1" applyAlignment="1">
      <alignment/>
    </xf>
    <xf numFmtId="0" fontId="2" fillId="0" borderId="0" xfId="0" applyFont="1" applyAlignment="1">
      <alignment/>
    </xf>
    <xf numFmtId="15" fontId="3" fillId="0" borderId="0" xfId="0" applyNumberFormat="1" applyFont="1" applyAlignment="1">
      <alignment/>
    </xf>
    <xf numFmtId="15" fontId="1" fillId="0" borderId="0" xfId="0" applyNumberFormat="1" applyFont="1" applyAlignment="1" quotePrefix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165" fontId="4" fillId="0" borderId="0" xfId="25" applyNumberFormat="1" applyFont="1" applyAlignment="1">
      <alignment horizontal="center"/>
    </xf>
    <xf numFmtId="165" fontId="8" fillId="0" borderId="0" xfId="25" applyNumberFormat="1" applyFont="1" applyAlignment="1">
      <alignment horizontal="center"/>
    </xf>
    <xf numFmtId="165" fontId="8" fillId="0" borderId="0" xfId="25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165" fontId="1" fillId="0" borderId="4" xfId="25" applyNumberFormat="1" applyFont="1" applyBorder="1" applyAlignment="1">
      <alignment horizontal="center"/>
    </xf>
    <xf numFmtId="43" fontId="1" fillId="0" borderId="0" xfId="25" applyFont="1" applyAlignment="1">
      <alignment/>
    </xf>
    <xf numFmtId="43" fontId="1" fillId="0" borderId="0" xfId="25" applyFont="1" applyAlignment="1">
      <alignment horizontal="center"/>
    </xf>
    <xf numFmtId="165" fontId="1" fillId="0" borderId="0" xfId="25" applyNumberFormat="1" applyFont="1" applyBorder="1" applyAlignment="1">
      <alignment horizontal="center"/>
    </xf>
    <xf numFmtId="165" fontId="1" fillId="0" borderId="5" xfId="25" applyNumberFormat="1" applyFont="1" applyBorder="1" applyAlignment="1">
      <alignment horizontal="center"/>
    </xf>
    <xf numFmtId="165" fontId="1" fillId="0" borderId="6" xfId="25" applyNumberFormat="1" applyFont="1" applyBorder="1" applyAlignment="1">
      <alignment horizontal="center"/>
    </xf>
    <xf numFmtId="165" fontId="1" fillId="0" borderId="7" xfId="25" applyNumberFormat="1" applyFont="1" applyBorder="1" applyAlignment="1">
      <alignment horizontal="center"/>
    </xf>
    <xf numFmtId="165" fontId="1" fillId="0" borderId="2" xfId="25" applyNumberFormat="1" applyFont="1" applyBorder="1" applyAlignment="1">
      <alignment horizontal="center"/>
    </xf>
    <xf numFmtId="165" fontId="1" fillId="0" borderId="3" xfId="25" applyNumberFormat="1" applyFont="1" applyBorder="1" applyAlignment="1">
      <alignment horizontal="center"/>
    </xf>
    <xf numFmtId="165" fontId="1" fillId="0" borderId="8" xfId="25" applyNumberFormat="1" applyFont="1" applyBorder="1" applyAlignment="1">
      <alignment horizontal="center"/>
    </xf>
    <xf numFmtId="38" fontId="9" fillId="0" borderId="5" xfId="25" applyNumberFormat="1" applyFont="1" applyBorder="1" applyAlignment="1">
      <alignment horizontal="right"/>
    </xf>
    <xf numFmtId="165" fontId="9" fillId="0" borderId="6" xfId="25" applyNumberFormat="1" applyFont="1" applyBorder="1" applyAlignment="1">
      <alignment horizontal="center"/>
    </xf>
    <xf numFmtId="165" fontId="9" fillId="0" borderId="2" xfId="25" applyNumberFormat="1" applyFont="1" applyBorder="1" applyAlignment="1">
      <alignment horizontal="center"/>
    </xf>
    <xf numFmtId="165" fontId="9" fillId="0" borderId="3" xfId="25" applyNumberFormat="1" applyFont="1" applyBorder="1" applyAlignment="1">
      <alignment horizontal="center"/>
    </xf>
    <xf numFmtId="43" fontId="1" fillId="0" borderId="0" xfId="25" applyNumberFormat="1" applyFont="1" applyAlignment="1">
      <alignment/>
    </xf>
    <xf numFmtId="165" fontId="2" fillId="0" borderId="0" xfId="25" applyNumberFormat="1" applyFont="1" applyAlignment="1">
      <alignment horizontal="right"/>
    </xf>
    <xf numFmtId="165" fontId="7" fillId="0" borderId="0" xfId="25" applyNumberFormat="1" applyFont="1" applyAlignment="1">
      <alignment horizontal="center"/>
    </xf>
    <xf numFmtId="165" fontId="4" fillId="0" borderId="0" xfId="25" applyNumberFormat="1" applyFont="1" applyAlignment="1">
      <alignment horizontal="center"/>
    </xf>
    <xf numFmtId="165" fontId="2" fillId="0" borderId="0" xfId="25" applyNumberFormat="1" applyFont="1" applyAlignment="1">
      <alignment horizontal="center"/>
    </xf>
    <xf numFmtId="38" fontId="5" fillId="0" borderId="0" xfId="25" applyNumberFormat="1" applyFont="1" applyAlignment="1">
      <alignment horizontal="center"/>
    </xf>
    <xf numFmtId="165" fontId="5" fillId="0" borderId="0" xfId="2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89">
    <cellStyle name="Normal" xfId="0"/>
    <cellStyle name="Calc Currency (0)" xfId="15"/>
    <cellStyle name="Calc Currency (0)_laroux" xfId="16"/>
    <cellStyle name="Calc Currency (0)_laroux_1" xfId="17"/>
    <cellStyle name="Calc Currency (2)" xfId="18"/>
    <cellStyle name="Calc Percent (0)" xfId="19"/>
    <cellStyle name="Calc Percent (1)" xfId="20"/>
    <cellStyle name="Calc Percent (2)" xfId="21"/>
    <cellStyle name="Calc Units (0)" xfId="22"/>
    <cellStyle name="Calc Units (1)" xfId="23"/>
    <cellStyle name="Calc Units (2)" xfId="24"/>
    <cellStyle name="Comma" xfId="25"/>
    <cellStyle name="Comma [0]" xfId="26"/>
    <cellStyle name="Comma [0]_#6 Temps &amp; Contractors" xfId="27"/>
    <cellStyle name="Comma [0]_#B P&amp;L Evolution" xfId="28"/>
    <cellStyle name="Comma [0]_12~3SO2" xfId="29"/>
    <cellStyle name="Comma [0]_BELLEVUE" xfId="30"/>
    <cellStyle name="Comma [0]_BINV" xfId="31"/>
    <cellStyle name="Comma [0]_BINV_laroux" xfId="32"/>
    <cellStyle name="Comma [0]_By Discipline" xfId="33"/>
    <cellStyle name="Comma [0]_By Discipline_laroux" xfId="34"/>
    <cellStyle name="Comma [0]_CANAL" xfId="35"/>
    <cellStyle name="Comma [0]_Channel Table" xfId="36"/>
    <cellStyle name="Comma [0]_CHARLOTTE" xfId="37"/>
    <cellStyle name="Comma [0]_Full Year FY96" xfId="38"/>
    <cellStyle name="Comma [0]_Full Year FY96_laroux" xfId="39"/>
    <cellStyle name="Comma [0]_HILLTOP" xfId="40"/>
    <cellStyle name="Comma [0]_laroux" xfId="41"/>
    <cellStyle name="Comma [0]_laroux_1" xfId="42"/>
    <cellStyle name="Comma [0]_laroux_1_12~3SO2" xfId="43"/>
    <cellStyle name="Comma [0]_laroux_1_BINV" xfId="44"/>
    <cellStyle name="Comma [0]_laroux_1_laroux" xfId="45"/>
    <cellStyle name="Comma [0]_laroux_1_laroux_1" xfId="46"/>
    <cellStyle name="Comma [0]_laroux_12~3SO2" xfId="47"/>
    <cellStyle name="Comma [0]_laroux_12~3SO2_laroux" xfId="48"/>
    <cellStyle name="Comma [0]_laroux_2" xfId="49"/>
    <cellStyle name="Comma [0]_laroux_2_12~3SO2" xfId="50"/>
    <cellStyle name="Comma [0]_laroux_2_12~3SO2_BINV" xfId="51"/>
    <cellStyle name="Comma [0]_laroux_2_12~3SO2_laroux" xfId="52"/>
    <cellStyle name="Comma [0]_laroux_2_BINV" xfId="53"/>
    <cellStyle name="Comma [0]_laroux_2_laroux" xfId="54"/>
    <cellStyle name="Comma [0]_laroux_3" xfId="55"/>
    <cellStyle name="Comma [0]_laroux_3_BINV" xfId="56"/>
    <cellStyle name="Comma [0]_laroux_3_BINV_laroux" xfId="57"/>
    <cellStyle name="Comma [0]_laroux_3_laroux" xfId="58"/>
    <cellStyle name="Comma [0]_laroux_3_laroux_1" xfId="59"/>
    <cellStyle name="Comma [0]_laroux_BINV" xfId="60"/>
    <cellStyle name="Comma [0]_laroux_BINV_laroux" xfId="61"/>
    <cellStyle name="Comma [0]_laroux_laroux" xfId="62"/>
    <cellStyle name="Comma [0]_laroux_MATERAL2" xfId="63"/>
    <cellStyle name="Comma [0]_laroux_MATERAL2_BINV" xfId="64"/>
    <cellStyle name="Comma [0]_laroux_MATERAL2_laroux" xfId="65"/>
    <cellStyle name="Comma [0]_laroux_mud plant bolted" xfId="66"/>
    <cellStyle name="Comma [0]_laroux_mud plant bolted_BINV" xfId="67"/>
    <cellStyle name="Comma [0]_laroux_mud plant bolted_BINV_laroux" xfId="68"/>
    <cellStyle name="Comma [0]_laroux_mud plant bolted_laroux" xfId="69"/>
    <cellStyle name="Comma [0]_laroux_mud plant bolted_laroux_1" xfId="70"/>
    <cellStyle name="Comma [0]_MACRO1.XLM" xfId="71"/>
    <cellStyle name="Comma [0]_MATERAL2" xfId="72"/>
    <cellStyle name="Comma [0]_MATERAL2_BINV" xfId="73"/>
    <cellStyle name="Comma [0]_MATERAL2_BINV_laroux" xfId="74"/>
    <cellStyle name="Comma [0]_MATERAL2_laroux" xfId="75"/>
    <cellStyle name="Comma [0]_MATERAL2_laroux_1" xfId="76"/>
    <cellStyle name="Comma [0]_Mktg Expenses" xfId="77"/>
    <cellStyle name="Comma [0]_Mktg Expenses_laroux" xfId="78"/>
    <cellStyle name="Comma [0]_Mktg Forecast" xfId="79"/>
    <cellStyle name="Comma [0]_Mktg Forecast_laroux" xfId="80"/>
    <cellStyle name="Comma [0]_Mktg Requests" xfId="81"/>
    <cellStyle name="Comma [0]_Mktg Requests_laroux" xfId="82"/>
    <cellStyle name="Comma [0]_MKTTABL" xfId="83"/>
    <cellStyle name="Comma [0]_mud plant bolted" xfId="84"/>
    <cellStyle name="Comma [0]_mud plant bolted_BINV" xfId="85"/>
    <cellStyle name="Comma [0]_mud plant bolted_laroux" xfId="86"/>
    <cellStyle name="Comma [0]_P&amp;L" xfId="87"/>
    <cellStyle name="Comma [0]_PERSONAL" xfId="88"/>
    <cellStyle name="Comma [0]_PERSONAL_laroux" xfId="89"/>
    <cellStyle name="Comma [0]_Q1 FY96" xfId="90"/>
    <cellStyle name="Comma [0]_Q1 FY96_laroux" xfId="91"/>
    <cellStyle name="Comma [0]_Q2 FY96" xfId="92"/>
    <cellStyle name="Comma [0]_Q2 FY96_laroux" xfId="93"/>
    <cellStyle name="Comma [0]_Q3 FY96" xfId="94"/>
    <cellStyle name="Comma [0]_Q3 FY96_laroux" xfId="95"/>
    <cellStyle name="Comma [0]_Q4 FY96" xfId="96"/>
    <cellStyle name="Comma [0]_Q4 FY96_laroux" xfId="97"/>
    <cellStyle name="Comma [0]_QTR94_95" xfId="98"/>
    <cellStyle name="Comma [0]_QTR94_95_laroux" xfId="99"/>
    <cellStyle name="Comma [0]_r1" xfId="100"/>
    <cellStyle name="Comma [0]_r1_laroux" xfId="101"/>
    <cellStyle name="Comma [0]_Sheet1" xfId="102"/>
    <cellStyle name="Comma [0]_Sheet1_BINV" xfId="103"/>
    <cellStyle name="Comma [0]_Sheet1_Book6" xfId="104"/>
    <cellStyle name="Comma [0]_Sheet1_laroux" xfId="105"/>
    <cellStyle name="Comma [0]_Sheet1_laroux_1" xfId="106"/>
    <cellStyle name="Comma [0]_Sheet1_laroux_laroux" xfId="107"/>
    <cellStyle name="Comma [0]_Sheet1_PERSONAL" xfId="108"/>
    <cellStyle name="Comma [0]_Sheet1_PERSONAL_1" xfId="109"/>
    <cellStyle name="Comma [0]_Sheet1_PERSONAL_laroux" xfId="110"/>
    <cellStyle name="Comma [0]_Sheet4" xfId="111"/>
    <cellStyle name="Comma [00]" xfId="112"/>
    <cellStyle name="Comma [00]_#6 Temps &amp; Contractors" xfId="113"/>
    <cellStyle name="Comma_#6 Temps &amp; Contractors" xfId="114"/>
    <cellStyle name="Comma_#B P&amp;L Evolution" xfId="115"/>
    <cellStyle name="Comma_12~3SO2" xfId="116"/>
    <cellStyle name="Comma_BELLEVUE" xfId="117"/>
    <cellStyle name="Comma_BINV" xfId="118"/>
    <cellStyle name="Comma_BINV_laroux" xfId="119"/>
    <cellStyle name="Comma_By Discipline" xfId="120"/>
    <cellStyle name="Comma_By Discipline_laroux" xfId="121"/>
    <cellStyle name="Comma_CANAL" xfId="122"/>
    <cellStyle name="Comma_Channel Table" xfId="123"/>
    <cellStyle name="Comma_CHARLOTTE" xfId="124"/>
    <cellStyle name="Comma_Full Year FY96" xfId="125"/>
    <cellStyle name="Comma_Full Year FY96_laroux" xfId="126"/>
    <cellStyle name="Comma_HILLTOP" xfId="127"/>
    <cellStyle name="Comma_laroux" xfId="128"/>
    <cellStyle name="Comma_laroux_1" xfId="129"/>
    <cellStyle name="Comma_laroux_1_12~3SO2" xfId="130"/>
    <cellStyle name="Comma_laroux_1_BINV" xfId="131"/>
    <cellStyle name="Comma_laroux_1_laroux" xfId="132"/>
    <cellStyle name="Comma_laroux_12~3SO2" xfId="133"/>
    <cellStyle name="Comma_laroux_12~3SO2_laroux" xfId="134"/>
    <cellStyle name="Comma_laroux_2" xfId="135"/>
    <cellStyle name="Comma_laroux_2_12~3SO2" xfId="136"/>
    <cellStyle name="Comma_laroux_2_12~3SO2_BINV" xfId="137"/>
    <cellStyle name="Comma_laroux_2_12~3SO2_laroux" xfId="138"/>
    <cellStyle name="Comma_laroux_2_BINV" xfId="139"/>
    <cellStyle name="Comma_laroux_2_laroux" xfId="140"/>
    <cellStyle name="Comma_laroux_2_laroux_1" xfId="141"/>
    <cellStyle name="Comma_laroux_3" xfId="142"/>
    <cellStyle name="Comma_laroux_3_BINV" xfId="143"/>
    <cellStyle name="Comma_laroux_3_BINV_laroux" xfId="144"/>
    <cellStyle name="Comma_laroux_3_laroux" xfId="145"/>
    <cellStyle name="Comma_laroux_3_laroux_1" xfId="146"/>
    <cellStyle name="Comma_laroux_4" xfId="147"/>
    <cellStyle name="Comma_laroux_BINV" xfId="148"/>
    <cellStyle name="Comma_laroux_BINV_laroux" xfId="149"/>
    <cellStyle name="Comma_laroux_laroux" xfId="150"/>
    <cellStyle name="Comma_MACRO1.XLM" xfId="151"/>
    <cellStyle name="Comma_MATERAL2" xfId="152"/>
    <cellStyle name="Comma_MATERAL2_BINV" xfId="153"/>
    <cellStyle name="Comma_MATERAL2_BINV_laroux" xfId="154"/>
    <cellStyle name="Comma_MATERAL2_laroux" xfId="155"/>
    <cellStyle name="Comma_MATERAL2_laroux_1" xfId="156"/>
    <cellStyle name="Comma_Mktg Expenses" xfId="157"/>
    <cellStyle name="Comma_Mktg Expenses_laroux" xfId="158"/>
    <cellStyle name="Comma_Mktg Forecast" xfId="159"/>
    <cellStyle name="Comma_Mktg Forecast_laroux" xfId="160"/>
    <cellStyle name="Comma_Mktg Requests" xfId="161"/>
    <cellStyle name="Comma_Mktg Requests_laroux" xfId="162"/>
    <cellStyle name="Comma_MKTTABL" xfId="163"/>
    <cellStyle name="Comma_mud plant bolted" xfId="164"/>
    <cellStyle name="Comma_P&amp;L" xfId="165"/>
    <cellStyle name="Comma_PERSONAL" xfId="166"/>
    <cellStyle name="Comma_PERSONAL_1" xfId="167"/>
    <cellStyle name="Comma_PERSONAL_1_laroux" xfId="168"/>
    <cellStyle name="Comma_PERSONAL_BINV" xfId="169"/>
    <cellStyle name="Comma_PERSONAL_BINV_laroux" xfId="170"/>
    <cellStyle name="Comma_PERSONAL_laroux" xfId="171"/>
    <cellStyle name="Comma_Q1 FY96" xfId="172"/>
    <cellStyle name="Comma_Q1 FY96_laroux" xfId="173"/>
    <cellStyle name="Comma_Q2 FY96" xfId="174"/>
    <cellStyle name="Comma_Q2 FY96_laroux" xfId="175"/>
    <cellStyle name="Comma_Q3 FY96" xfId="176"/>
    <cellStyle name="Comma_Q3 FY96_laroux" xfId="177"/>
    <cellStyle name="Comma_Q4 FY96" xfId="178"/>
    <cellStyle name="Comma_Q4 FY96_laroux" xfId="179"/>
    <cellStyle name="Comma_QTR94_95" xfId="180"/>
    <cellStyle name="Comma_QTR94_95_laroux" xfId="181"/>
    <cellStyle name="Comma_r1" xfId="182"/>
    <cellStyle name="Comma_r1_laroux" xfId="183"/>
    <cellStyle name="Comma_SHEET" xfId="184"/>
    <cellStyle name="Comma_Sheet1" xfId="185"/>
    <cellStyle name="Comma_Sheet1_BINV" xfId="186"/>
    <cellStyle name="Comma_Sheet1_Book6" xfId="187"/>
    <cellStyle name="Comma_Sheet1_laroux" xfId="188"/>
    <cellStyle name="Comma_Sheet1_laroux_1" xfId="189"/>
    <cellStyle name="Comma_Sheet1_laroux_laroux" xfId="190"/>
    <cellStyle name="Comma_Sheet1_PERSONAL" xfId="191"/>
    <cellStyle name="Comma_Sheet1_PERSONAL_1" xfId="192"/>
    <cellStyle name="Comma_Sheet1_PERSONAL_laroux" xfId="193"/>
    <cellStyle name="Comma_Sheet4" xfId="194"/>
    <cellStyle name="Comma_VAR1115.XLS" xfId="195"/>
    <cellStyle name="Currency" xfId="196"/>
    <cellStyle name="Currency [0]" xfId="197"/>
    <cellStyle name="Currency [0]_#6 Temps &amp; Contractors" xfId="198"/>
    <cellStyle name="Currency [0]_#B P&amp;L Evolution" xfId="199"/>
    <cellStyle name="Currency [0]_12~3SO2" xfId="200"/>
    <cellStyle name="Currency [0]_BELLEVUE" xfId="201"/>
    <cellStyle name="Currency [0]_BINV" xfId="202"/>
    <cellStyle name="Currency [0]_By Discipline" xfId="203"/>
    <cellStyle name="Currency [0]_CANAL" xfId="204"/>
    <cellStyle name="Currency [0]_Channel Table" xfId="205"/>
    <cellStyle name="Currency [0]_CHARLOTTE" xfId="206"/>
    <cellStyle name="Currency [0]_Full Year FY96" xfId="207"/>
    <cellStyle name="Currency [0]_HILLTOP" xfId="208"/>
    <cellStyle name="Currency [0]_laroux" xfId="209"/>
    <cellStyle name="Currency [0]_laroux_1" xfId="210"/>
    <cellStyle name="Currency [0]_laroux_1_12~3SO2" xfId="211"/>
    <cellStyle name="Currency [0]_laroux_1_BINV" xfId="212"/>
    <cellStyle name="Currency [0]_laroux_1_BINV_laroux" xfId="213"/>
    <cellStyle name="Currency [0]_laroux_1_laroux" xfId="214"/>
    <cellStyle name="Currency [0]_laroux_12~3SO2" xfId="215"/>
    <cellStyle name="Currency [0]_laroux_2" xfId="216"/>
    <cellStyle name="Currency [0]_laroux_2_12~3SO2" xfId="217"/>
    <cellStyle name="Currency [0]_laroux_2_12~3SO2_BINV" xfId="218"/>
    <cellStyle name="Currency [0]_laroux_2_12~3SO2_laroux" xfId="219"/>
    <cellStyle name="Currency [0]_laroux_2_BINV" xfId="220"/>
    <cellStyle name="Currency [0]_laroux_2_laroux" xfId="221"/>
    <cellStyle name="Currency [0]_laroux_2_laroux_1" xfId="222"/>
    <cellStyle name="Currency [0]_laroux_3" xfId="223"/>
    <cellStyle name="Currency [0]_laroux_3_12~3SO2" xfId="224"/>
    <cellStyle name="Currency [0]_laroux_3_12~3SO2_BINV" xfId="225"/>
    <cellStyle name="Currency [0]_laroux_3_12~3SO2_laroux" xfId="226"/>
    <cellStyle name="Currency [0]_laroux_3_BINV" xfId="227"/>
    <cellStyle name="Currency [0]_laroux_3_laroux" xfId="228"/>
    <cellStyle name="Currency [0]_laroux_4" xfId="229"/>
    <cellStyle name="Currency [0]_laroux_4_BINV" xfId="230"/>
    <cellStyle name="Currency [0]_laroux_4_BINV_laroux" xfId="231"/>
    <cellStyle name="Currency [0]_laroux_4_laroux" xfId="232"/>
    <cellStyle name="Currency [0]_laroux_4_laroux_1" xfId="233"/>
    <cellStyle name="Currency [0]_laroux_5" xfId="234"/>
    <cellStyle name="Currency [0]_laroux_6" xfId="235"/>
    <cellStyle name="Currency [0]_laroux_7" xfId="236"/>
    <cellStyle name="Currency [0]_laroux_BINV" xfId="237"/>
    <cellStyle name="Currency [0]_laroux_laroux" xfId="238"/>
    <cellStyle name="Currency [0]_laroux_laroux_1" xfId="239"/>
    <cellStyle name="Currency [0]_laroux_MATERAL2" xfId="240"/>
    <cellStyle name="Currency [0]_laroux_mud plant bolted" xfId="241"/>
    <cellStyle name="Currency [0]_laroux_mud plant bolted_BINV" xfId="242"/>
    <cellStyle name="Currency [0]_laroux_mud plant bolted_BINV_laroux" xfId="243"/>
    <cellStyle name="Currency [0]_laroux_mud plant bolted_laroux" xfId="244"/>
    <cellStyle name="Currency [0]_laroux_mud plant bolted_laroux_1" xfId="245"/>
    <cellStyle name="Currency [0]_MACRO1.XLM" xfId="246"/>
    <cellStyle name="Currency [0]_MATERAL2" xfId="247"/>
    <cellStyle name="Currency [0]_MATERAL2_BINV" xfId="248"/>
    <cellStyle name="Currency [0]_MATERAL2_BINV_laroux" xfId="249"/>
    <cellStyle name="Currency [0]_MATERAL2_laroux" xfId="250"/>
    <cellStyle name="Currency [0]_MATERAL2_laroux_1" xfId="251"/>
    <cellStyle name="Currency [0]_Mktg Expenses" xfId="252"/>
    <cellStyle name="Currency [0]_Mktg Forecast" xfId="253"/>
    <cellStyle name="Currency [0]_Mktg Requests" xfId="254"/>
    <cellStyle name="Currency [0]_MKTTABL" xfId="255"/>
    <cellStyle name="Currency [0]_mud plant bolted" xfId="256"/>
    <cellStyle name="Currency [0]_P&amp;L" xfId="257"/>
    <cellStyle name="Currency [0]_Q1 FY96" xfId="258"/>
    <cellStyle name="Currency [0]_Q2 FY96" xfId="259"/>
    <cellStyle name="Currency [0]_Q3 FY96" xfId="260"/>
    <cellStyle name="Currency [0]_Q4 FY96" xfId="261"/>
    <cellStyle name="Currency [0]_QTR94_95" xfId="262"/>
    <cellStyle name="Currency [0]_r1" xfId="263"/>
    <cellStyle name="Currency [0]_r1_BINV" xfId="264"/>
    <cellStyle name="Currency [0]_r1_laroux" xfId="265"/>
    <cellStyle name="Currency [0]_Sheet1" xfId="266"/>
    <cellStyle name="Currency [0]_Sheet1_BINV" xfId="267"/>
    <cellStyle name="Currency [0]_Sheet1_Book6" xfId="268"/>
    <cellStyle name="Currency [0]_Sheet1_laroux" xfId="269"/>
    <cellStyle name="Currency [0]_Sheet1_laroux_1" xfId="270"/>
    <cellStyle name="Currency [0]_Sheet1_laroux_laroux" xfId="271"/>
    <cellStyle name="Currency [0]_Sheet1_PERSONAL" xfId="272"/>
    <cellStyle name="Currency [0]_Sheet1_PERSONAL_1" xfId="273"/>
    <cellStyle name="Currency [0]_Sheet1_PERSONAL_laroux" xfId="274"/>
    <cellStyle name="Currency [0]_Sheet4" xfId="275"/>
    <cellStyle name="Currency [00]" xfId="276"/>
    <cellStyle name="Currency [00]_#6 Temps &amp; Contractors" xfId="277"/>
    <cellStyle name="Currency_#6 Temps &amp; Contractors" xfId="278"/>
    <cellStyle name="Currency_#B P&amp;L Evolution" xfId="279"/>
    <cellStyle name="Currency_12~3SO2" xfId="280"/>
    <cellStyle name="Currency_BELLEVUE" xfId="281"/>
    <cellStyle name="Currency_BINV" xfId="282"/>
    <cellStyle name="Currency_By Discipline" xfId="283"/>
    <cellStyle name="Currency_CANAL" xfId="284"/>
    <cellStyle name="Currency_Channel Table" xfId="285"/>
    <cellStyle name="Currency_CHARLOTTE" xfId="286"/>
    <cellStyle name="Currency_Full Year FY96" xfId="287"/>
    <cellStyle name="Currency_HILLTOP" xfId="288"/>
    <cellStyle name="Currency_laroux" xfId="289"/>
    <cellStyle name="Currency_laroux_1" xfId="290"/>
    <cellStyle name="Currency_laroux_1_12~3SO2" xfId="291"/>
    <cellStyle name="Currency_laroux_1_BINV" xfId="292"/>
    <cellStyle name="Currency_laroux_1_BINV_laroux" xfId="293"/>
    <cellStyle name="Currency_laroux_1_laroux" xfId="294"/>
    <cellStyle name="Currency_laroux_12~3SO2" xfId="295"/>
    <cellStyle name="Currency_laroux_2" xfId="296"/>
    <cellStyle name="Currency_laroux_2_12~3SO2" xfId="297"/>
    <cellStyle name="Currency_laroux_2_12~3SO2_BINV" xfId="298"/>
    <cellStyle name="Currency_laroux_2_12~3SO2_laroux" xfId="299"/>
    <cellStyle name="Currency_laroux_2_BINV" xfId="300"/>
    <cellStyle name="Currency_laroux_2_laroux" xfId="301"/>
    <cellStyle name="Currency_laroux_2_laroux_1" xfId="302"/>
    <cellStyle name="Currency_laroux_3" xfId="303"/>
    <cellStyle name="Currency_laroux_3_12~3SO2" xfId="304"/>
    <cellStyle name="Currency_laroux_3_12~3SO2_BINV" xfId="305"/>
    <cellStyle name="Currency_laroux_3_12~3SO2_laroux" xfId="306"/>
    <cellStyle name="Currency_laroux_3_BINV" xfId="307"/>
    <cellStyle name="Currency_laroux_3_laroux" xfId="308"/>
    <cellStyle name="Currency_laroux_4" xfId="309"/>
    <cellStyle name="Currency_laroux_4_BINV" xfId="310"/>
    <cellStyle name="Currency_laroux_4_BINV_laroux" xfId="311"/>
    <cellStyle name="Currency_laroux_4_laroux" xfId="312"/>
    <cellStyle name="Currency_laroux_4_laroux_1" xfId="313"/>
    <cellStyle name="Currency_laroux_5" xfId="314"/>
    <cellStyle name="Currency_laroux_6" xfId="315"/>
    <cellStyle name="Currency_laroux_7" xfId="316"/>
    <cellStyle name="Currency_laroux_BINV" xfId="317"/>
    <cellStyle name="Currency_laroux_laroux" xfId="318"/>
    <cellStyle name="Currency_laroux_laroux_1" xfId="319"/>
    <cellStyle name="Currency_MACRO1.XLM" xfId="320"/>
    <cellStyle name="Currency_MATERAL2" xfId="321"/>
    <cellStyle name="Currency_MATERAL2_BINV" xfId="322"/>
    <cellStyle name="Currency_MATERAL2_BINV_laroux" xfId="323"/>
    <cellStyle name="Currency_MATERAL2_laroux" xfId="324"/>
    <cellStyle name="Currency_MATERAL2_laroux_1" xfId="325"/>
    <cellStyle name="Currency_Mktg Expenses" xfId="326"/>
    <cellStyle name="Currency_Mktg Forecast" xfId="327"/>
    <cellStyle name="Currency_Mktg Requests" xfId="328"/>
    <cellStyle name="Currency_MKTTABL" xfId="329"/>
    <cellStyle name="Currency_mud plant bolted" xfId="330"/>
    <cellStyle name="Currency_mud plant bolted_BINV" xfId="331"/>
    <cellStyle name="Currency_mud plant bolted_laroux" xfId="332"/>
    <cellStyle name="Currency_mud plant bolted_laroux_1" xfId="333"/>
    <cellStyle name="Currency_P&amp;L" xfId="334"/>
    <cellStyle name="Currency_Q1 FY96" xfId="335"/>
    <cellStyle name="Currency_Q2 FY96" xfId="336"/>
    <cellStyle name="Currency_Q3 FY96" xfId="337"/>
    <cellStyle name="Currency_Q4 FY96" xfId="338"/>
    <cellStyle name="Currency_QTR94_95" xfId="339"/>
    <cellStyle name="Currency_r1" xfId="340"/>
    <cellStyle name="Currency_r1_BINV" xfId="341"/>
    <cellStyle name="Currency_r1_laroux" xfId="342"/>
    <cellStyle name="Currency_Sheet1" xfId="343"/>
    <cellStyle name="Currency_Sheet1_BINV" xfId="344"/>
    <cellStyle name="Currency_Sheet1_Book6" xfId="345"/>
    <cellStyle name="Currency_Sheet1_laroux" xfId="346"/>
    <cellStyle name="Currency_Sheet1_laroux_1" xfId="347"/>
    <cellStyle name="Currency_Sheet1_laroux_laroux" xfId="348"/>
    <cellStyle name="Currency_Sheet1_PERSONAL" xfId="349"/>
    <cellStyle name="Currency_Sheet1_PERSONAL_1" xfId="350"/>
    <cellStyle name="Currency_Sheet1_PERSONAL_laroux" xfId="351"/>
    <cellStyle name="Currency_Sheet4" xfId="352"/>
    <cellStyle name="Date Short" xfId="353"/>
    <cellStyle name="Enter Currency (0)" xfId="354"/>
    <cellStyle name="Enter Currency (2)" xfId="355"/>
    <cellStyle name="Enter Units (0)" xfId="356"/>
    <cellStyle name="Enter Units (1)" xfId="357"/>
    <cellStyle name="Enter Units (2)" xfId="358"/>
    <cellStyle name="Header1" xfId="359"/>
    <cellStyle name="Header2" xfId="360"/>
    <cellStyle name="Hyperlink" xfId="361"/>
    <cellStyle name="Link Currency (0)" xfId="362"/>
    <cellStyle name="Link Currency (2)" xfId="363"/>
    <cellStyle name="Link Units (0)" xfId="364"/>
    <cellStyle name="Link Units (1)" xfId="365"/>
    <cellStyle name="Link Units (2)" xfId="366"/>
    <cellStyle name="Normal_# 41-Market &amp;Trends" xfId="367"/>
    <cellStyle name="Normal_#10-FY95RevSum vs MYR" xfId="368"/>
    <cellStyle name="Normal_#10-Headcount" xfId="369"/>
    <cellStyle name="Normal_#11-Office Pro" xfId="370"/>
    <cellStyle name="Normal_#11-Pricing" xfId="371"/>
    <cellStyle name="Normal_#12-DADMktShare" xfId="372"/>
    <cellStyle name="Normal_#12-Office" xfId="373"/>
    <cellStyle name="Normal_#13-CompRevSum &amp; Pricing" xfId="374"/>
    <cellStyle name="Normal_#13-OtherMktShare" xfId="375"/>
    <cellStyle name="Normal_#13-Pricing" xfId="376"/>
    <cellStyle name="Normal_#16- Competition" xfId="377"/>
    <cellStyle name="Normal_#19-Resource Alloc (2)" xfId="378"/>
    <cellStyle name="Normal_#20-Resource Alloc" xfId="379"/>
    <cellStyle name="Normal_#22A ORG" xfId="380"/>
    <cellStyle name="Normal_#22-BSD" xfId="381"/>
    <cellStyle name="Normal_#23b - FG P&amp;L Evolution" xfId="382"/>
    <cellStyle name="Normal_#23b - FG P&amp;L Evolution_1" xfId="383"/>
    <cellStyle name="Normal_#23-ORG-MCS" xfId="384"/>
    <cellStyle name="Normal_#24c - S&amp;M Costs" xfId="385"/>
    <cellStyle name="Normal_#24-S&amp;M Costs" xfId="386"/>
    <cellStyle name="Normal_#25c - G&amp;A Costs" xfId="387"/>
    <cellStyle name="Normal_#25-G&amp;A Costs" xfId="388"/>
    <cellStyle name="Normal_#25-PSS Key Metrics" xfId="389"/>
    <cellStyle name="Normal_#26c - PSS Costs" xfId="390"/>
    <cellStyle name="Normal_#26-PSS Costs" xfId="391"/>
    <cellStyle name="Normal_#26-PSS Key Metrics" xfId="392"/>
    <cellStyle name="Normal_#26-PSS Rev and Drivers " xfId="393"/>
    <cellStyle name="Normal_#27-PSS Rev and Drivers " xfId="394"/>
    <cellStyle name="Normal_#28-PSS Key Metrics" xfId="395"/>
    <cellStyle name="Normal_#29-MarketingSpend" xfId="396"/>
    <cellStyle name="Normal_#29-PSS Cost Drivers" xfId="397"/>
    <cellStyle name="Normal_#30 Lowlights" xfId="398"/>
    <cellStyle name="Normal_#30-FY96MYR P&amp;L Fcst" xfId="399"/>
    <cellStyle name="Normal_#30-FY96MYR RevSum" xfId="400"/>
    <cellStyle name="Normal_#30-High-Low Canada" xfId="401"/>
    <cellStyle name="Normal_#37-PSS Support Offerings" xfId="402"/>
    <cellStyle name="Normal_#38-PSS Support Offerings" xfId="403"/>
    <cellStyle name="Normal_#38-Support Metrics Detail " xfId="404"/>
    <cellStyle name="Normal_#38-Win 95" xfId="405"/>
    <cellStyle name="Normal_#39-Support Metrics Detail " xfId="406"/>
    <cellStyle name="Normal_#39-Word" xfId="407"/>
    <cellStyle name="Normal_#40-Excel" xfId="408"/>
    <cellStyle name="Normal_#43a - Key Channel" xfId="409"/>
    <cellStyle name="Normal_#45-PSS Metrics Detail" xfId="410"/>
    <cellStyle name="Normal_#46-PSS Support Offerings" xfId="411"/>
    <cellStyle name="Normal_#4-Installed Base (2)" xfId="412"/>
    <cellStyle name="Normal_#5-Headcount" xfId="413"/>
    <cellStyle name="Normal_#5-Headcount_1" xfId="414"/>
    <cellStyle name="Normal_#6 Temps &amp; Contractors" xfId="415"/>
    <cellStyle name="Normal_#6-Headcount" xfId="416"/>
    <cellStyle name="Normal_#7-High-Low" xfId="417"/>
    <cellStyle name="Normal_#8-FY95P&amp;LResults" xfId="418"/>
    <cellStyle name="Normal_#B P&amp;L Evolution" xfId="419"/>
    <cellStyle name="Normal_12~3SO2" xfId="420"/>
    <cellStyle name="Normal_all clusters one page" xfId="421"/>
    <cellStyle name="Normal_appendix slide" xfId="422"/>
    <cellStyle name="Normal_Approved_Not_Shipping_1" xfId="423"/>
    <cellStyle name="Normal_Apr-96" xfId="424"/>
    <cellStyle name="Normal_April" xfId="425"/>
    <cellStyle name="Normal_Assortment &amp; Depth" xfId="426"/>
    <cellStyle name="Normal_Assortment-DMR" xfId="427"/>
    <cellStyle name="Normal_Assortment-Retail" xfId="428"/>
    <cellStyle name="Normal_Attach Rates" xfId="429"/>
    <cellStyle name="Normal_Attributes" xfId="430"/>
    <cellStyle name="Normal_Aug-95" xfId="431"/>
    <cellStyle name="Normal_BELLEVUE" xfId="432"/>
    <cellStyle name="Normal_Bid" xfId="433"/>
    <cellStyle name="Normal_BINV" xfId="434"/>
    <cellStyle name="Normal_BINV_1" xfId="435"/>
    <cellStyle name="Normal_BINV_2" xfId="436"/>
    <cellStyle name="Normal_Book2" xfId="437"/>
    <cellStyle name="Normal_Bus. Impact" xfId="438"/>
    <cellStyle name="Normal_By Discipline" xfId="439"/>
    <cellStyle name="Normal_Canada" xfId="440"/>
    <cellStyle name="Normal_CANAL" xfId="441"/>
    <cellStyle name="Normal_Capital" xfId="442"/>
    <cellStyle name="Normal_Capital (2)" xfId="443"/>
    <cellStyle name="Normal_Capital_Sum" xfId="444"/>
    <cellStyle name="Normal_Certs Q2" xfId="445"/>
    <cellStyle name="Normal_Certs Q2 (2)" xfId="446"/>
    <cellStyle name="Normal_Channel - Actual" xfId="447"/>
    <cellStyle name="Normal_Channel P&amp;L" xfId="448"/>
    <cellStyle name="Normal_Channel Table" xfId="449"/>
    <cellStyle name="Normal_Channel Table_1" xfId="450"/>
    <cellStyle name="Normal_Channel Table_1_Macro2" xfId="451"/>
    <cellStyle name="Normal_Channel Table_1_Module1" xfId="452"/>
    <cellStyle name="Normal_Channel Table_2" xfId="453"/>
    <cellStyle name="Normal_Channel Table_Channel Table" xfId="454"/>
    <cellStyle name="Normal_Channel Table_Macro2" xfId="455"/>
    <cellStyle name="Normal_Channel Table_Module1" xfId="456"/>
    <cellStyle name="Normal_CHARLOTTE" xfId="457"/>
    <cellStyle name="Normal_ChartData" xfId="458"/>
    <cellStyle name="Normal_Chris_Slide" xfId="459"/>
    <cellStyle name="Normal_Chrisno Master" xfId="460"/>
    <cellStyle name="Normal_ChrisNo MYR97.xls Chart 1" xfId="461"/>
    <cellStyle name="Normal_ChrisNo MYR97.xls Chart 1-1" xfId="462"/>
    <cellStyle name="Normal_Cluster" xfId="463"/>
    <cellStyle name="Normal_Cluster-Monthly" xfId="464"/>
    <cellStyle name="Normal_Cluster-Quarterly" xfId="465"/>
    <cellStyle name="Normal_Code" xfId="466"/>
    <cellStyle name="Normal_Cons - Actual" xfId="467"/>
    <cellStyle name="Normal_Consolidating P&amp;L" xfId="468"/>
    <cellStyle name="Normal_Consulting" xfId="469"/>
    <cellStyle name="Normal_Cost Control" xfId="470"/>
    <cellStyle name="Normal_Cost Summ" xfId="471"/>
    <cellStyle name="Normal_Cover" xfId="472"/>
    <cellStyle name="Normal_Cust Type" xfId="473"/>
    <cellStyle name="Normal_Customer Seg Contact Map (ltr)" xfId="474"/>
    <cellStyle name="Normal_D&amp;H &amp; GT 051796" xfId="475"/>
    <cellStyle name="Normal_Data" xfId="476"/>
    <cellStyle name="Normal_Data for Geog" xfId="477"/>
    <cellStyle name="Normal_Datacom" xfId="478"/>
    <cellStyle name="Normal_Dec-95" xfId="479"/>
    <cellStyle name="Normal_Dialog1" xfId="480"/>
    <cellStyle name="Normal_Dialog1_#14-Cost Summary" xfId="481"/>
    <cellStyle name="Normal_Dialog1_#29-FY97Requests" xfId="482"/>
    <cellStyle name="Normal_Dialog1_1" xfId="483"/>
    <cellStyle name="Normal_Dialog1_1_#14-Cost Summary" xfId="484"/>
    <cellStyle name="Normal_Dialog1_1_#29-FY97Requests" xfId="485"/>
    <cellStyle name="Normal_Dialog1_1_laroux" xfId="486"/>
    <cellStyle name="Normal_Dialog1_1_Module1" xfId="487"/>
    <cellStyle name="Normal_Dialog1_1_PERSONAL" xfId="488"/>
    <cellStyle name="Normal_Dialog1_2" xfId="489"/>
    <cellStyle name="Normal_Dialog1_2_#14-Cost Summary" xfId="490"/>
    <cellStyle name="Normal_Dialog1_2_#29-FY97Requests" xfId="491"/>
    <cellStyle name="Normal_Dialog1_2_PERSONAL" xfId="492"/>
    <cellStyle name="Normal_Dialog1_Dialog1" xfId="493"/>
    <cellStyle name="Normal_Dialog1_laroux" xfId="494"/>
    <cellStyle name="Normal_Dialog1_Module1" xfId="495"/>
    <cellStyle name="Normal_Dialog1_Module1_#14-Cost Summary" xfId="496"/>
    <cellStyle name="Normal_Dialog1_Module1_#29-FY97Requests" xfId="497"/>
    <cellStyle name="Normal_Dialog1_Module1_1" xfId="498"/>
    <cellStyle name="Normal_Dialog1_Module1_PERSONAL" xfId="499"/>
    <cellStyle name="Normal_Dialog1_PERSONAL" xfId="500"/>
    <cellStyle name="Normal_div &amp; cat detl rpt" xfId="501"/>
    <cellStyle name="Normal_DMR by Div" xfId="502"/>
    <cellStyle name="Normal_Drilldown" xfId="503"/>
    <cellStyle name="Normal_EUALL" xfId="504"/>
    <cellStyle name="Normal_EUCU" xfId="505"/>
    <cellStyle name="Normal_EUCU Cust Seg Analysis (B)" xfId="506"/>
    <cellStyle name="Normal_EUMYR_FY97.xls Chart 1" xfId="507"/>
    <cellStyle name="Normal_EUMYR_FY97.xls Chart 2" xfId="508"/>
    <cellStyle name="Normal_EUYER" xfId="509"/>
    <cellStyle name="Normal_Feb-96" xfId="510"/>
    <cellStyle name="Normal_FinalReport" xfId="511"/>
    <cellStyle name="Normal_FinalReport (2)" xfId="512"/>
    <cellStyle name="Normal_FinalReport (3)" xfId="513"/>
    <cellStyle name="Normal_Focus goals" xfId="514"/>
    <cellStyle name="Normal_Forecast" xfId="515"/>
    <cellStyle name="Normal_Full Year FY96" xfId="516"/>
    <cellStyle name="Normal_FY95Results" xfId="517"/>
    <cellStyle name="Normal_FY96 Full-Year Budget" xfId="518"/>
    <cellStyle name="Normal_FY96 Mktg Plan" xfId="519"/>
    <cellStyle name="Normal_FY97 Competitive Revsum" xfId="520"/>
    <cellStyle name="Normal_FY97 Feb EOC KPI Report Week 1" xfId="521"/>
    <cellStyle name="Normal_FY97 Full Details P&amp;L" xfId="522"/>
    <cellStyle name="Normal_FY97 Plan Simplified P&amp;L" xfId="523"/>
    <cellStyle name="Normal_FY97 Plan Simplified P&amp;L_1" xfId="524"/>
    <cellStyle name="Normal_FY97 Plan Simplified P&amp;L_FY97 Plan Simplified P&amp;L" xfId="525"/>
    <cellStyle name="Normal_FY97 RevSum" xfId="526"/>
    <cellStyle name="Normal_FY97 RevSum - Channel Pres View" xfId="527"/>
    <cellStyle name="Normal_FY97 vs. FY96 Plan P&amp;L" xfId="528"/>
    <cellStyle name="Normal_Geography View" xfId="529"/>
    <cellStyle name="Normal_GROWTH" xfId="530"/>
    <cellStyle name="Normal_Guidelines" xfId="531"/>
    <cellStyle name="Normal_HC 1" xfId="532"/>
    <cellStyle name="Normal_HC 2" xfId="533"/>
    <cellStyle name="Normal_HEADCONT" xfId="534"/>
    <cellStyle name="Normal_Headcount" xfId="535"/>
    <cellStyle name="Normal_Headcount_1" xfId="536"/>
    <cellStyle name="Normal_Headcount_Sum" xfId="537"/>
    <cellStyle name="Normal_HILLTOP" xfId="538"/>
    <cellStyle name="Normal_Holiday Bundles" xfId="539"/>
    <cellStyle name="Normal_Holiday Bundles (2)" xfId="540"/>
    <cellStyle name="Normal_IM Rebate Q2 SKUs" xfId="541"/>
    <cellStyle name="Normal_IM Rebate Q2 SKUs (2)" xfId="542"/>
    <cellStyle name="Normal_IM Rules and Procedures" xfId="543"/>
    <cellStyle name="Normal_Installed Base &amp; Market Share" xfId="544"/>
    <cellStyle name="Normal_Introduction" xfId="545"/>
    <cellStyle name="Normal_Introduction_1" xfId="546"/>
    <cellStyle name="Normal_Inventory" xfId="547"/>
    <cellStyle name="Normal_Jan-96" xfId="548"/>
    <cellStyle name="Normal_Jeffr Backup" xfId="549"/>
    <cellStyle name="Normal_Jul-95" xfId="550"/>
    <cellStyle name="Normal_Jun-96" xfId="551"/>
    <cellStyle name="Normal_Key Cost Drivers" xfId="552"/>
    <cellStyle name="Normal_Key Metrics" xfId="553"/>
    <cellStyle name="Normal_laroux" xfId="554"/>
    <cellStyle name="Normal_laroux_1" xfId="555"/>
    <cellStyle name="Normal_laroux_1_12~3SO2" xfId="556"/>
    <cellStyle name="Normal_laroux_1_BINV" xfId="557"/>
    <cellStyle name="Normal_laroux_1_laroux" xfId="558"/>
    <cellStyle name="Normal_laroux_12~3SO2" xfId="559"/>
    <cellStyle name="Normal_laroux_2" xfId="560"/>
    <cellStyle name="Normal_laroux_2_BINV" xfId="561"/>
    <cellStyle name="Normal_laroux_2_laroux" xfId="562"/>
    <cellStyle name="Normal_laroux_2_laroux_1" xfId="563"/>
    <cellStyle name="Normal_laroux_3" xfId="564"/>
    <cellStyle name="Normal_laroux_3_BINV" xfId="565"/>
    <cellStyle name="Normal_laroux_3_laroux" xfId="566"/>
    <cellStyle name="Normal_laroux_3_laroux_1" xfId="567"/>
    <cellStyle name="Normal_laroux_4" xfId="568"/>
    <cellStyle name="Normal_laroux_4_laroux" xfId="569"/>
    <cellStyle name="Normal_laroux_5" xfId="570"/>
    <cellStyle name="Normal_laroux_5_laroux" xfId="571"/>
    <cellStyle name="Normal_laroux_6" xfId="572"/>
    <cellStyle name="Normal_laroux_6_laroux" xfId="573"/>
    <cellStyle name="Normal_laroux_7" xfId="574"/>
    <cellStyle name="Normal_laroux_BINV" xfId="575"/>
    <cellStyle name="Normal_Linked &gt;&gt;Slide #8 - YTD Results" xfId="576"/>
    <cellStyle name="Normal_Location - Act vs. Bud" xfId="577"/>
    <cellStyle name="Normal_Location Total " xfId="578"/>
    <cellStyle name="Normal_Locations" xfId="579"/>
    <cellStyle name="Normal_MACRO1.XLM" xfId="580"/>
    <cellStyle name="Normal_Macro2" xfId="581"/>
    <cellStyle name="Normal_Maintenance" xfId="582"/>
    <cellStyle name="Normal_Mar-96" xfId="583"/>
    <cellStyle name="Normal_Market sizing (54)" xfId="584"/>
    <cellStyle name="Normal_Marketing" xfId="585"/>
    <cellStyle name="Normal_MarketingActBud" xfId="586"/>
    <cellStyle name="Normal_MarketingDetail" xfId="587"/>
    <cellStyle name="Normal_MATERAL2" xfId="588"/>
    <cellStyle name="Normal_May-96" xfId="589"/>
    <cellStyle name="Normal_MCOE Summary" xfId="590"/>
    <cellStyle name="Normal_MCOE Summary (2)" xfId="591"/>
    <cellStyle name="Normal_MCOE Summary (3)" xfId="592"/>
    <cellStyle name="Normal_MCOE Summary (4)" xfId="593"/>
    <cellStyle name="Normal_MCOE Summary (5)" xfId="594"/>
    <cellStyle name="Normal_MCOE Summary (6)" xfId="595"/>
    <cellStyle name="Normal_MCOE Summary (7)" xfId="596"/>
    <cellStyle name="Normal_MCOE Summary (8)" xfId="597"/>
    <cellStyle name="Normal_MCOE Summary (9)" xfId="598"/>
    <cellStyle name="Normal_MDF" xfId="599"/>
    <cellStyle name="Normal_MDF (2)" xfId="600"/>
    <cellStyle name="Normal_MDF (2)_1" xfId="601"/>
    <cellStyle name="Normal_MDF (2)_Reslr Mktng" xfId="602"/>
    <cellStyle name="Normal_MDF_1" xfId="603"/>
    <cellStyle name="Normal_MDF_MDF (2)" xfId="604"/>
    <cellStyle name="Normal_MDF_MDF (2)_Reslr Mktng" xfId="605"/>
    <cellStyle name="Normal_MDF_Reslr Mktng" xfId="606"/>
    <cellStyle name="Normal_Menu" xfId="607"/>
    <cellStyle name="Normal_Metrics Detail Revised" xfId="608"/>
    <cellStyle name="Normal_Mktg by Discipline - USD" xfId="609"/>
    <cellStyle name="Normal_Mktg by Group - USD" xfId="610"/>
    <cellStyle name="Normal_Mktg Expenses" xfId="611"/>
    <cellStyle name="Normal_Mktg Forecast" xfId="612"/>
    <cellStyle name="Normal_Mktg Requests" xfId="613"/>
    <cellStyle name="Normal_MKTTABL" xfId="614"/>
    <cellStyle name="Normal_Module1" xfId="615"/>
    <cellStyle name="Normal_Module1_#14-Cost Summary" xfId="616"/>
    <cellStyle name="Normal_Module1_#29-FY97Requests" xfId="617"/>
    <cellStyle name="Normal_Module1_1" xfId="618"/>
    <cellStyle name="Normal_Module1_1_BINV" xfId="619"/>
    <cellStyle name="Normal_Module1_1_laroux" xfId="620"/>
    <cellStyle name="Normal_Module1_1_PERSONAL" xfId="621"/>
    <cellStyle name="Normal_Module1_Book6" xfId="622"/>
    <cellStyle name="Normal_Module1_Dialog1" xfId="623"/>
    <cellStyle name="Normal_Module1_laroux" xfId="624"/>
    <cellStyle name="Normal_Module1_PERSONAL" xfId="625"/>
    <cellStyle name="Normal_Module1_PERSONAL_laroux" xfId="626"/>
    <cellStyle name="Normal_Module5" xfId="627"/>
    <cellStyle name="Normal_MSNA" xfId="628"/>
    <cellStyle name="Normal_mssReport" xfId="629"/>
    <cellStyle name="Normal_MTDP&amp;L" xfId="630"/>
    <cellStyle name="Normal_MTDRevSum" xfId="631"/>
    <cellStyle name="Normal_mud plant bolted" xfId="632"/>
    <cellStyle name="Normal_MYR Slide #1" xfId="633"/>
    <cellStyle name="Normal_Nov-95" xfId="634"/>
    <cellStyle name="Normal_Occupation Contact Map" xfId="635"/>
    <cellStyle name="Normal_Oct-95" xfId="636"/>
    <cellStyle name="Normal_OperResults" xfId="637"/>
    <cellStyle name="Normal_OrgChart" xfId="638"/>
    <cellStyle name="Normal_OrgChart_1" xfId="639"/>
    <cellStyle name="Normal_Orig Flat File fr Dan" xfId="640"/>
    <cellStyle name="Normal_Outlet96 View (B)" xfId="641"/>
    <cellStyle name="Normal_Overview" xfId="642"/>
    <cellStyle name="Normal_P&amp;L" xfId="643"/>
    <cellStyle name="Normal_Pasted Pictures" xfId="644"/>
    <cellStyle name="Normal_PCMAP1" xfId="645"/>
    <cellStyle name="Normal_PCMAP1 (B)" xfId="646"/>
    <cellStyle name="Normal_PCMAP2 (B)" xfId="647"/>
    <cellStyle name="Normal_PD_Oppty_Map" xfId="648"/>
    <cellStyle name="Normal_PERSONAL" xfId="649"/>
    <cellStyle name="Normal_PERSONAL_1" xfId="650"/>
    <cellStyle name="Normal_PERSONAL_1_BINV" xfId="651"/>
    <cellStyle name="Normal_PERSONAL_1_laroux" xfId="652"/>
    <cellStyle name="Normal_PERSONAL_2" xfId="653"/>
    <cellStyle name="Normal_PERSONAL_2_laroux" xfId="654"/>
    <cellStyle name="Normal_PERSONAL_BINV" xfId="655"/>
    <cellStyle name="Normal_PERSONAL_laroux" xfId="656"/>
    <cellStyle name="Normal_Pivot" xfId="657"/>
    <cellStyle name="Normal_Pivot - Drill Down" xfId="658"/>
    <cellStyle name="Normal_Pivot (2)" xfId="659"/>
    <cellStyle name="Normal_PivotReport" xfId="660"/>
    <cellStyle name="Normal_PivotReport (2)" xfId="661"/>
    <cellStyle name="Normal_PivotReport (3)" xfId="662"/>
    <cellStyle name="Normal_PivotReport (4)" xfId="663"/>
    <cellStyle name="Normal_PivotReport_laroux" xfId="664"/>
    <cellStyle name="Normal_PRICES.XLS" xfId="665"/>
    <cellStyle name="Normal_Pricing1" xfId="666"/>
    <cellStyle name="Normal_Pricing2" xfId="667"/>
    <cellStyle name="Normal_PricVol" xfId="668"/>
    <cellStyle name="Normal_PriorYear" xfId="669"/>
    <cellStyle name="Normal_Prod Div" xfId="670"/>
    <cellStyle name="Normal_PROD SALES" xfId="671"/>
    <cellStyle name="Normal_PROD SALES by Region Pg 2" xfId="672"/>
    <cellStyle name="Normal_PRODUCT" xfId="673"/>
    <cellStyle name="Normal_Proposed Mktg Spend" xfId="674"/>
    <cellStyle name="Normal_PRS" xfId="675"/>
    <cellStyle name="Normal_Purch-AR" xfId="676"/>
    <cellStyle name="Normal_Q1 FY96" xfId="677"/>
    <cellStyle name="Normal_Q2 FY96" xfId="678"/>
    <cellStyle name="Normal_Q3 FY96" xfId="679"/>
    <cellStyle name="Normal_Q4 FY96" xfId="680"/>
    <cellStyle name="Normal_QTR94_95" xfId="681"/>
    <cellStyle name="Normal_r1" xfId="682"/>
    <cellStyle name="Normal_reformatt" xfId="683"/>
    <cellStyle name="Normal_Reporting Status" xfId="684"/>
    <cellStyle name="Normal_Reporting Status_1" xfId="685"/>
    <cellStyle name="Normal_Reporting Status_EUCU Cust Seg Analysis (B)" xfId="686"/>
    <cellStyle name="Normal_Reporting Status_Outlet96 View (B)" xfId="687"/>
    <cellStyle name="Normal_Reporting Status_PCMAP1 (B)" xfId="688"/>
    <cellStyle name="Normal_Reporting Status_PCMAP2 (B)" xfId="689"/>
    <cellStyle name="Normal_Reporting Status_Subsegment Charts (B)" xfId="690"/>
    <cellStyle name="Normal_Req Summ" xfId="691"/>
    <cellStyle name="Normal_Reseller Mktng" xfId="692"/>
    <cellStyle name="Normal_Reslr Mktng" xfId="693"/>
    <cellStyle name="Normal_Reslr Mktng_1" xfId="694"/>
    <cellStyle name="Normal_Retail By Div" xfId="695"/>
    <cellStyle name="Normal_Revenues" xfId="696"/>
    <cellStyle name="Normal_RevSum" xfId="697"/>
    <cellStyle name="Normal_RevSum (2)" xfId="698"/>
    <cellStyle name="Normal_Rsllr Monthly Market Share" xfId="699"/>
    <cellStyle name="Normal_RslrSales.xls Chart 3" xfId="700"/>
    <cellStyle name="Normal_RslrSales.xls Chart 4" xfId="701"/>
    <cellStyle name="Normal_RslrSales.xls Chart 5" xfId="702"/>
    <cellStyle name="Normal_RTL DMR Rank" xfId="703"/>
    <cellStyle name="Normal_S&amp;MCosts" xfId="704"/>
    <cellStyle name="Normal_Segment and Account" xfId="705"/>
    <cellStyle name="Normal_Segment Change" xfId="706"/>
    <cellStyle name="Normal_Sep-95" xfId="707"/>
    <cellStyle name="Normal_SHEET" xfId="708"/>
    <cellStyle name="Normal_Sheet1" xfId="709"/>
    <cellStyle name="Normal_Sheet1_#10-FY95RevSum vs MYR" xfId="710"/>
    <cellStyle name="Normal_Sheet1_#10-FY96MYR RevSum" xfId="711"/>
    <cellStyle name="Normal_Sheet1_#14-Cost Summary" xfId="712"/>
    <cellStyle name="Normal_Sheet1_#16-KeyChannel" xfId="713"/>
    <cellStyle name="Normal_Sheet1_#26a-FY96MYR Full Year Plan" xfId="714"/>
    <cellStyle name="Normal_Sheet1_#27-FY96MYR RevSum" xfId="715"/>
    <cellStyle name="Normal_Sheet1_#27-FY96MYR RevSumDetail" xfId="716"/>
    <cellStyle name="Normal_Sheet1_#28-FY96RevSum-vs-US" xfId="717"/>
    <cellStyle name="Normal_Sheet1_#29-FY97Requests" xfId="718"/>
    <cellStyle name="Normal_Sheet1_#29-Pivot" xfId="719"/>
    <cellStyle name="Normal_Sheet1_#30-FY96MYR P&amp;L Fcst" xfId="720"/>
    <cellStyle name="Normal_Sheet1_#30-FY96MYR RevSum" xfId="721"/>
    <cellStyle name="Normal_Sheet1_#34-Pivot" xfId="722"/>
    <cellStyle name="Normal_Sheet1_#35-Pivot" xfId="723"/>
    <cellStyle name="Normal_Sheet1_#36-Pivot" xfId="724"/>
    <cellStyle name="Normal_Sheet1_#37-Win95-PricingComp" xfId="725"/>
    <cellStyle name="Normal_Sheet1_#38-OP-PricingComp" xfId="726"/>
    <cellStyle name="Normal_Sheet1_#39-O-PricingComp" xfId="727"/>
    <cellStyle name="Normal_Sheet1_#40-W-PricingComp" xfId="728"/>
    <cellStyle name="Normal_Sheet1_#41-Capital" xfId="729"/>
    <cellStyle name="Normal_Sheet1_#41-E-PricingComp" xfId="730"/>
    <cellStyle name="Normal_Sheet1_#42-FY96MYR RevSumReturns" xfId="731"/>
    <cellStyle name="Normal_Sheet1_#8a-FY96MYR YTD P&amp;L Details" xfId="732"/>
    <cellStyle name="Normal_Sheet1_#8-Budget Pivot" xfId="733"/>
    <cellStyle name="Normal_Sheet1_#8-MYR Pivot" xfId="734"/>
    <cellStyle name="Normal_Sheet1_1" xfId="735"/>
    <cellStyle name="Normal_Sheet1_2" xfId="736"/>
    <cellStyle name="Normal_Sheet1_3" xfId="737"/>
    <cellStyle name="Normal_Sheet1_Book6" xfId="738"/>
    <cellStyle name="Normal_Sheet1_Capital (2)" xfId="739"/>
    <cellStyle name="Normal_Sheet1_CostCtrl_Mstr" xfId="740"/>
    <cellStyle name="Normal_Sheet1_Dialog1" xfId="741"/>
    <cellStyle name="Normal_Sheet1_GROWTH" xfId="742"/>
    <cellStyle name="Normal_Sheet1_Headcount_Sum" xfId="743"/>
    <cellStyle name="Normal_Sheet1_laroux" xfId="744"/>
    <cellStyle name="Normal_Sheet1_laroux_1" xfId="745"/>
    <cellStyle name="Normal_Sheet1_laroux_laroux" xfId="746"/>
    <cellStyle name="Normal_Sheet1_PERSONAL" xfId="747"/>
    <cellStyle name="Normal_Sheet1_PERSONAL_1" xfId="748"/>
    <cellStyle name="Normal_Sheet1_PERSONAL_BINV" xfId="749"/>
    <cellStyle name="Normal_Sheet1_PERSONAL_laroux" xfId="750"/>
    <cellStyle name="Normal_Sheet2" xfId="751"/>
    <cellStyle name="Normal_Sheet2_1" xfId="752"/>
    <cellStyle name="Normal_Sheet2_GROWTH" xfId="753"/>
    <cellStyle name="Normal_Sheet2_laroux" xfId="754"/>
    <cellStyle name="Normal_Sheet2_PERSONAL" xfId="755"/>
    <cellStyle name="Normal_Sheet3" xfId="756"/>
    <cellStyle name="Normal_Sheet4" xfId="757"/>
    <cellStyle name="Normal_Sheet4_BINV" xfId="758"/>
    <cellStyle name="Normal_Sheet4_laroux" xfId="759"/>
    <cellStyle name="Normal_Sheet4_PERSONAL" xfId="760"/>
    <cellStyle name="Normal_Sheet8" xfId="761"/>
    <cellStyle name="Normal_Shipping" xfId="762"/>
    <cellStyle name="Normal_StreetPrices" xfId="763"/>
    <cellStyle name="Normal_Subsegment Charts (B)" xfId="764"/>
    <cellStyle name="Normal_Summary" xfId="765"/>
    <cellStyle name="Normal_Summary By Div &amp; Cat" xfId="766"/>
    <cellStyle name="Normal_TOTAL" xfId="767"/>
    <cellStyle name="Normal_TOTALS" xfId="768"/>
    <cellStyle name="Normal_Trend P&amp;L - Actual" xfId="769"/>
    <cellStyle name="Normal_TrendP&amp;L" xfId="770"/>
    <cellStyle name="Normal_TrendRev" xfId="771"/>
    <cellStyle name="Normal_USFG FPP" xfId="772"/>
    <cellStyle name="Normal_VAR1115.XLS" xfId="773"/>
    <cellStyle name="Normal_VBA Code" xfId="774"/>
    <cellStyle name="Normal_Walmart" xfId="775"/>
    <cellStyle name="Normal_YTDP&amp;L" xfId="776"/>
    <cellStyle name="Normal_YTDRevSum" xfId="777"/>
    <cellStyle name="Percent" xfId="778"/>
    <cellStyle name="Percent [0]" xfId="779"/>
    <cellStyle name="Percent [0]_#6 Temps &amp; Contractors" xfId="780"/>
    <cellStyle name="Percent [00]" xfId="781"/>
    <cellStyle name="Percent [00]_#6 Temps &amp; Contractors" xfId="782"/>
    <cellStyle name="Percent_#6 Temps &amp; Contractors" xfId="783"/>
    <cellStyle name="Percent_#B P&amp;L Evolution" xfId="784"/>
    <cellStyle name="Percent_12~3SO2" xfId="785"/>
    <cellStyle name="Percent_By Discipline" xfId="786"/>
    <cellStyle name="Percent_laroux" xfId="787"/>
    <cellStyle name="Percent_Mktg Expenses" xfId="788"/>
    <cellStyle name="Percent_Mktg Forecast" xfId="789"/>
    <cellStyle name="Percent_Mktg Requests" xfId="790"/>
    <cellStyle name="PrePop Currency (0)" xfId="791"/>
    <cellStyle name="PrePop Currency (2)" xfId="792"/>
    <cellStyle name="PrePop Units (0)" xfId="793"/>
    <cellStyle name="PrePop Units (1)" xfId="794"/>
    <cellStyle name="PrePop Units (2)" xfId="795"/>
    <cellStyle name="Text Indent A" xfId="796"/>
    <cellStyle name="Text Indent B" xfId="797"/>
    <cellStyle name="Text Indent B_#10-High-Low" xfId="798"/>
    <cellStyle name="Text Indent B_#8-Identified Opps" xfId="799"/>
    <cellStyle name="Text Indent C" xfId="800"/>
    <cellStyle name="Text Indent C_#10-High-Low" xfId="801"/>
    <cellStyle name="Text Indent C_#8-Identified Opps" xfId="80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9776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N92"/>
  <sheetViews>
    <sheetView zoomScale="72" zoomScaleNormal="72" workbookViewId="0" topLeftCell="A61">
      <selection activeCell="A104" sqref="A104"/>
    </sheetView>
  </sheetViews>
  <sheetFormatPr defaultColWidth="9.140625" defaultRowHeight="12.75"/>
  <cols>
    <col min="1" max="1" width="0.2890625" style="1" customWidth="1"/>
    <col min="2" max="2" width="3.140625" style="1" customWidth="1"/>
    <col min="3" max="3" width="9.140625" style="2" customWidth="1"/>
    <col min="4" max="4" width="9.140625" style="1" customWidth="1"/>
    <col min="5" max="5" width="26.140625" style="1" customWidth="1"/>
    <col min="6" max="6" width="11.57421875" style="9" customWidth="1"/>
    <col min="7" max="7" width="3.57421875" style="1" customWidth="1"/>
    <col min="8" max="8" width="11.57421875" style="1" customWidth="1"/>
    <col min="9" max="9" width="3.8515625" style="1" customWidth="1"/>
    <col min="10" max="10" width="0.13671875" style="1" customWidth="1"/>
    <col min="11" max="11" width="12.57421875" style="9" customWidth="1"/>
    <col min="12" max="12" width="3.57421875" style="1" customWidth="1"/>
    <col min="13" max="13" width="15.00390625" style="7" customWidth="1"/>
    <col min="14" max="16384" width="9.140625" style="1" customWidth="1"/>
  </cols>
  <sheetData>
    <row r="3" spans="1:14" ht="18.75">
      <c r="A3" s="11"/>
      <c r="B3" s="11"/>
      <c r="C3" s="80" t="s">
        <v>85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3:14" ht="12.75">
      <c r="C4" s="81" t="s">
        <v>141</v>
      </c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3:14" ht="12.75">
      <c r="C5" s="81" t="s">
        <v>86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ht="12.75">
      <c r="C6" s="12"/>
    </row>
    <row r="7" spans="3:14" ht="12.75">
      <c r="C7" s="81" t="s">
        <v>148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3:14" ht="12.75">
      <c r="C8" s="81" t="s">
        <v>156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3:14" ht="12.75">
      <c r="C9" s="82" t="s">
        <v>140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1" ht="12.75">
      <c r="C11" s="40" t="s">
        <v>188</v>
      </c>
    </row>
    <row r="13" spans="6:13" ht="12.75">
      <c r="F13" s="83" t="s">
        <v>0</v>
      </c>
      <c r="G13" s="83"/>
      <c r="H13" s="83"/>
      <c r="I13" s="2"/>
      <c r="J13" s="2"/>
      <c r="K13" s="84" t="s">
        <v>7</v>
      </c>
      <c r="L13" s="84"/>
      <c r="M13" s="84"/>
    </row>
    <row r="14" spans="6:13" ht="12.75">
      <c r="F14" s="8" t="s">
        <v>1</v>
      </c>
      <c r="G14" s="2"/>
      <c r="H14" s="3" t="s">
        <v>5</v>
      </c>
      <c r="I14" s="2"/>
      <c r="J14" s="2"/>
      <c r="K14" s="8" t="s">
        <v>1</v>
      </c>
      <c r="L14" s="2"/>
      <c r="M14" s="79" t="s">
        <v>5</v>
      </c>
    </row>
    <row r="15" spans="6:13" ht="12.75">
      <c r="F15" s="8" t="s">
        <v>2</v>
      </c>
      <c r="G15" s="2"/>
      <c r="H15" s="3" t="s">
        <v>6</v>
      </c>
      <c r="I15" s="2"/>
      <c r="J15" s="2"/>
      <c r="K15" s="8" t="s">
        <v>2</v>
      </c>
      <c r="L15" s="2"/>
      <c r="M15" s="79" t="s">
        <v>6</v>
      </c>
    </row>
    <row r="16" spans="6:13" ht="12.75">
      <c r="F16" s="8" t="s">
        <v>3</v>
      </c>
      <c r="G16" s="2"/>
      <c r="H16" s="3" t="s">
        <v>3</v>
      </c>
      <c r="I16" s="2"/>
      <c r="J16" s="2"/>
      <c r="K16" s="8" t="s">
        <v>8</v>
      </c>
      <c r="L16" s="2"/>
      <c r="M16" s="6" t="s">
        <v>9</v>
      </c>
    </row>
    <row r="17" spans="6:13" ht="12.75">
      <c r="F17" s="8" t="s">
        <v>157</v>
      </c>
      <c r="G17" s="2"/>
      <c r="H17" s="3" t="s">
        <v>53</v>
      </c>
      <c r="I17" s="2"/>
      <c r="J17" s="2"/>
      <c r="K17" s="8" t="s">
        <v>157</v>
      </c>
      <c r="L17" s="2"/>
      <c r="M17" s="6" t="s">
        <v>53</v>
      </c>
    </row>
    <row r="18" spans="6:13" ht="12.75">
      <c r="F18" s="8" t="s">
        <v>4</v>
      </c>
      <c r="G18" s="2"/>
      <c r="H18" s="3" t="s">
        <v>4</v>
      </c>
      <c r="I18" s="2"/>
      <c r="J18" s="2"/>
      <c r="K18" s="8" t="s">
        <v>4</v>
      </c>
      <c r="L18" s="2"/>
      <c r="M18" s="6" t="s">
        <v>4</v>
      </c>
    </row>
    <row r="19" ht="12.75">
      <c r="K19" s="10"/>
    </row>
    <row r="20" spans="1:13" ht="16.5" thickBot="1">
      <c r="A20" s="52">
        <v>1</v>
      </c>
      <c r="B20" s="52" t="s">
        <v>11</v>
      </c>
      <c r="C20" s="52" t="s">
        <v>10</v>
      </c>
      <c r="D20" s="52"/>
      <c r="E20" s="52"/>
      <c r="F20" s="15">
        <f>33912+14625</f>
        <v>48537</v>
      </c>
      <c r="H20" s="21" t="s">
        <v>87</v>
      </c>
      <c r="K20" s="15">
        <v>68331</v>
      </c>
      <c r="M20" s="64">
        <v>114506</v>
      </c>
    </row>
    <row r="21" spans="1:5" ht="15.75">
      <c r="A21" s="52"/>
      <c r="B21" s="52"/>
      <c r="C21" s="52"/>
      <c r="D21" s="52"/>
      <c r="E21" s="52"/>
    </row>
    <row r="22" spans="1:13" ht="16.5" thickBot="1">
      <c r="A22" s="52"/>
      <c r="B22" s="52" t="s">
        <v>12</v>
      </c>
      <c r="C22" s="52" t="s">
        <v>13</v>
      </c>
      <c r="D22" s="52"/>
      <c r="E22" s="52"/>
      <c r="F22" s="15">
        <v>0</v>
      </c>
      <c r="H22" s="21" t="s">
        <v>87</v>
      </c>
      <c r="K22" s="15">
        <v>0</v>
      </c>
      <c r="M22" s="64">
        <v>0</v>
      </c>
    </row>
    <row r="23" spans="1:5" ht="15.75">
      <c r="A23" s="52"/>
      <c r="B23" s="52"/>
      <c r="C23" s="52"/>
      <c r="D23" s="52"/>
      <c r="E23" s="52"/>
    </row>
    <row r="24" spans="1:13" ht="16.5" thickBot="1">
      <c r="A24" s="52"/>
      <c r="B24" s="52" t="s">
        <v>44</v>
      </c>
      <c r="C24" s="52" t="s">
        <v>14</v>
      </c>
      <c r="D24" s="52"/>
      <c r="E24" s="52"/>
      <c r="F24" s="15">
        <v>646</v>
      </c>
      <c r="H24" s="21" t="s">
        <v>87</v>
      </c>
      <c r="K24" s="15">
        <v>2880</v>
      </c>
      <c r="M24" s="64">
        <v>15296</v>
      </c>
    </row>
    <row r="25" spans="1:5" ht="15.75">
      <c r="A25" s="52"/>
      <c r="B25" s="52"/>
      <c r="C25" s="52"/>
      <c r="D25" s="52"/>
      <c r="E25" s="52"/>
    </row>
    <row r="26" spans="1:13" ht="15.75">
      <c r="A26" s="52">
        <v>2</v>
      </c>
      <c r="B26" s="52" t="s">
        <v>11</v>
      </c>
      <c r="C26" s="52" t="s">
        <v>15</v>
      </c>
      <c r="D26" s="52"/>
      <c r="E26" s="52"/>
      <c r="F26" s="9">
        <v>3058</v>
      </c>
      <c r="H26" s="23" t="s">
        <v>87</v>
      </c>
      <c r="K26" s="9">
        <v>2878</v>
      </c>
      <c r="M26" s="67">
        <v>25333</v>
      </c>
    </row>
    <row r="27" spans="1:5" ht="15.75">
      <c r="A27" s="52"/>
      <c r="B27" s="52"/>
      <c r="C27" s="52" t="s">
        <v>16</v>
      </c>
      <c r="D27" s="52"/>
      <c r="E27" s="52"/>
    </row>
    <row r="28" spans="1:5" ht="15.75">
      <c r="A28" s="52"/>
      <c r="B28" s="52"/>
      <c r="C28" s="52" t="s">
        <v>17</v>
      </c>
      <c r="D28" s="52"/>
      <c r="E28" s="52"/>
    </row>
    <row r="29" spans="1:5" ht="15.75">
      <c r="A29" s="52"/>
      <c r="B29" s="52"/>
      <c r="C29" s="52" t="s">
        <v>18</v>
      </c>
      <c r="D29" s="52"/>
      <c r="E29" s="52"/>
    </row>
    <row r="30" spans="1:5" ht="15.75">
      <c r="A30" s="52"/>
      <c r="B30" s="52"/>
      <c r="C30" s="52"/>
      <c r="D30" s="52"/>
      <c r="E30" s="52"/>
    </row>
    <row r="31" spans="1:13" ht="15.75">
      <c r="A31" s="52"/>
      <c r="B31" s="52" t="s">
        <v>12</v>
      </c>
      <c r="C31" s="52" t="s">
        <v>19</v>
      </c>
      <c r="D31" s="52"/>
      <c r="E31" s="52"/>
      <c r="F31" s="16">
        <v>-2390</v>
      </c>
      <c r="H31" s="24" t="s">
        <v>87</v>
      </c>
      <c r="K31" s="16">
        <v>-12505</v>
      </c>
      <c r="M31" s="74">
        <v>-17382</v>
      </c>
    </row>
    <row r="32" spans="1:13" ht="15.75">
      <c r="A32" s="52"/>
      <c r="B32" s="52"/>
      <c r="C32" s="52"/>
      <c r="D32" s="52"/>
      <c r="E32" s="52"/>
      <c r="F32" s="17"/>
      <c r="H32" s="22"/>
      <c r="K32" s="17"/>
      <c r="M32" s="34"/>
    </row>
    <row r="33" spans="1:13" ht="15.75">
      <c r="A33" s="52"/>
      <c r="B33" s="52" t="s">
        <v>44</v>
      </c>
      <c r="C33" s="52" t="s">
        <v>20</v>
      </c>
      <c r="D33" s="52"/>
      <c r="E33" s="52"/>
      <c r="F33" s="17">
        <v>-474</v>
      </c>
      <c r="H33" s="25" t="s">
        <v>87</v>
      </c>
      <c r="K33" s="17">
        <v>-1935</v>
      </c>
      <c r="M33" s="75">
        <v>-1672</v>
      </c>
    </row>
    <row r="34" spans="1:13" ht="15.75">
      <c r="A34" s="52"/>
      <c r="B34" s="52"/>
      <c r="C34" s="52"/>
      <c r="D34" s="52"/>
      <c r="E34" s="52"/>
      <c r="F34" s="17"/>
      <c r="H34" s="22"/>
      <c r="K34" s="17"/>
      <c r="M34" s="34"/>
    </row>
    <row r="35" spans="1:13" ht="15.75">
      <c r="A35" s="52"/>
      <c r="B35" s="52" t="s">
        <v>21</v>
      </c>
      <c r="C35" s="52" t="s">
        <v>22</v>
      </c>
      <c r="D35" s="52"/>
      <c r="E35" s="52"/>
      <c r="F35" s="18">
        <v>0</v>
      </c>
      <c r="H35" s="26" t="s">
        <v>87</v>
      </c>
      <c r="K35" s="18">
        <v>0</v>
      </c>
      <c r="M35" s="70">
        <v>0</v>
      </c>
    </row>
    <row r="36" spans="1:13" ht="15.75">
      <c r="A36" s="52"/>
      <c r="B36" s="52"/>
      <c r="C36" s="52"/>
      <c r="D36" s="52"/>
      <c r="E36" s="52"/>
      <c r="F36" s="20">
        <f>SUM(F31:F35)</f>
        <v>-2864</v>
      </c>
      <c r="H36" s="27" t="s">
        <v>87</v>
      </c>
      <c r="K36" s="20">
        <f>SUM(K31:K35)</f>
        <v>-14440</v>
      </c>
      <c r="M36" s="76">
        <f>SUM(M31:M35)</f>
        <v>-19054</v>
      </c>
    </row>
    <row r="37" spans="1:13" ht="15.75">
      <c r="A37" s="52"/>
      <c r="B37" s="52"/>
      <c r="C37" s="52"/>
      <c r="D37" s="52"/>
      <c r="E37" s="52"/>
      <c r="H37" s="13"/>
      <c r="M37" s="44"/>
    </row>
    <row r="38" spans="1:13" ht="15.75">
      <c r="A38" s="52"/>
      <c r="B38" s="52" t="s">
        <v>23</v>
      </c>
      <c r="C38" s="52" t="s">
        <v>24</v>
      </c>
      <c r="D38" s="52"/>
      <c r="E38" s="52"/>
      <c r="F38" s="9">
        <f>+F26+F36</f>
        <v>194</v>
      </c>
      <c r="H38" s="13" t="s">
        <v>87</v>
      </c>
      <c r="K38" s="9">
        <f>+K26+K31+K33</f>
        <v>-11562</v>
      </c>
      <c r="M38" s="44">
        <f>+M26+M36</f>
        <v>6279</v>
      </c>
    </row>
    <row r="39" spans="1:13" ht="15.75">
      <c r="A39" s="52"/>
      <c r="B39" s="52"/>
      <c r="C39" s="52" t="s">
        <v>25</v>
      </c>
      <c r="D39" s="52"/>
      <c r="E39" s="52"/>
      <c r="H39" s="13"/>
      <c r="M39" s="44"/>
    </row>
    <row r="40" spans="1:13" ht="15.75">
      <c r="A40" s="52"/>
      <c r="B40" s="52"/>
      <c r="C40" s="52" t="s">
        <v>26</v>
      </c>
      <c r="D40" s="52"/>
      <c r="E40" s="52"/>
      <c r="H40" s="13"/>
      <c r="M40" s="44"/>
    </row>
    <row r="41" spans="1:13" ht="15.75">
      <c r="A41" s="52"/>
      <c r="B41" s="52"/>
      <c r="C41" s="52" t="s">
        <v>27</v>
      </c>
      <c r="D41" s="52"/>
      <c r="E41" s="52"/>
      <c r="H41" s="13"/>
      <c r="M41" s="44"/>
    </row>
    <row r="42" spans="1:13" ht="15.75">
      <c r="A42" s="52"/>
      <c r="B42" s="52"/>
      <c r="C42" s="52"/>
      <c r="D42" s="52"/>
      <c r="E42" s="52"/>
      <c r="H42" s="13"/>
      <c r="M42" s="44"/>
    </row>
    <row r="43" spans="1:13" ht="15.75">
      <c r="A43" s="52"/>
      <c r="B43" s="52" t="s">
        <v>28</v>
      </c>
      <c r="C43" s="52" t="s">
        <v>29</v>
      </c>
      <c r="D43" s="52"/>
      <c r="E43" s="52"/>
      <c r="F43" s="14">
        <v>16</v>
      </c>
      <c r="H43" s="28" t="s">
        <v>87</v>
      </c>
      <c r="K43" s="14">
        <v>-2</v>
      </c>
      <c r="M43" s="77">
        <v>-74</v>
      </c>
    </row>
    <row r="44" spans="1:13" ht="15.75">
      <c r="A44" s="52"/>
      <c r="B44" s="52"/>
      <c r="C44" s="52"/>
      <c r="D44" s="52"/>
      <c r="E44" s="52"/>
      <c r="H44" s="13"/>
      <c r="M44" s="44"/>
    </row>
    <row r="45" spans="1:13" ht="15.75">
      <c r="A45" s="52"/>
      <c r="B45" s="52" t="s">
        <v>30</v>
      </c>
      <c r="C45" s="52" t="s">
        <v>31</v>
      </c>
      <c r="D45" s="52"/>
      <c r="E45" s="52"/>
      <c r="F45" s="9">
        <f>+F38+F43</f>
        <v>210</v>
      </c>
      <c r="H45" s="13" t="s">
        <v>87</v>
      </c>
      <c r="K45" s="9">
        <f>+K38+K43</f>
        <v>-11564</v>
      </c>
      <c r="M45" s="44">
        <f>+M38+M43</f>
        <v>6205</v>
      </c>
    </row>
    <row r="46" spans="1:13" ht="15.75">
      <c r="A46" s="52"/>
      <c r="B46" s="52"/>
      <c r="C46" s="52" t="s">
        <v>32</v>
      </c>
      <c r="D46" s="52"/>
      <c r="E46" s="52"/>
      <c r="H46" s="13"/>
      <c r="M46" s="44"/>
    </row>
    <row r="47" spans="1:13" ht="15.75">
      <c r="A47" s="52"/>
      <c r="B47" s="52"/>
      <c r="C47" s="52"/>
      <c r="D47" s="52"/>
      <c r="E47" s="52"/>
      <c r="H47" s="13"/>
      <c r="M47" s="44"/>
    </row>
    <row r="48" spans="1:13" ht="15.75">
      <c r="A48" s="52"/>
      <c r="B48" s="52" t="s">
        <v>33</v>
      </c>
      <c r="C48" s="52" t="s">
        <v>34</v>
      </c>
      <c r="D48" s="52"/>
      <c r="E48" s="52"/>
      <c r="F48" s="14">
        <v>0</v>
      </c>
      <c r="H48" s="28" t="s">
        <v>87</v>
      </c>
      <c r="K48" s="14">
        <v>0</v>
      </c>
      <c r="M48" s="77">
        <v>-1862</v>
      </c>
    </row>
    <row r="49" spans="1:13" ht="15.75">
      <c r="A49" s="52"/>
      <c r="B49" s="52"/>
      <c r="C49" s="52"/>
      <c r="D49" s="52"/>
      <c r="E49" s="52"/>
      <c r="H49" s="13"/>
      <c r="M49" s="44"/>
    </row>
    <row r="50" spans="1:13" ht="15.75">
      <c r="A50" s="52"/>
      <c r="B50" s="53" t="s">
        <v>43</v>
      </c>
      <c r="C50" s="54" t="s">
        <v>36</v>
      </c>
      <c r="D50" s="52"/>
      <c r="E50" s="52"/>
      <c r="F50" s="9">
        <f>+F45+F48</f>
        <v>210</v>
      </c>
      <c r="H50" s="13" t="s">
        <v>87</v>
      </c>
      <c r="K50" s="9">
        <f>+K45+K48</f>
        <v>-11564</v>
      </c>
      <c r="M50" s="44">
        <f>+M45+M48</f>
        <v>4343</v>
      </c>
    </row>
    <row r="51" spans="1:13" ht="15.75">
      <c r="A51" s="52"/>
      <c r="B51" s="52"/>
      <c r="C51" s="52" t="s">
        <v>35</v>
      </c>
      <c r="D51" s="52"/>
      <c r="E51" s="52"/>
      <c r="H51" s="13"/>
      <c r="M51" s="44"/>
    </row>
    <row r="52" spans="1:13" ht="15.75">
      <c r="A52" s="52"/>
      <c r="B52" s="52"/>
      <c r="C52" s="52"/>
      <c r="D52" s="52"/>
      <c r="E52" s="52"/>
      <c r="H52" s="13"/>
      <c r="M52" s="44"/>
    </row>
    <row r="53" spans="1:13" ht="15.75">
      <c r="A53" s="52"/>
      <c r="B53" s="52"/>
      <c r="C53" s="52" t="s">
        <v>37</v>
      </c>
      <c r="D53" s="52"/>
      <c r="E53" s="52"/>
      <c r="F53" s="14">
        <v>0</v>
      </c>
      <c r="H53" s="28" t="s">
        <v>87</v>
      </c>
      <c r="K53" s="14">
        <v>0</v>
      </c>
      <c r="M53" s="72">
        <v>0</v>
      </c>
    </row>
    <row r="54" spans="1:13" ht="15.75">
      <c r="A54" s="52"/>
      <c r="B54" s="52"/>
      <c r="C54" s="52"/>
      <c r="D54" s="52"/>
      <c r="E54" s="52"/>
      <c r="H54" s="13"/>
      <c r="M54" s="44"/>
    </row>
    <row r="55" spans="1:13" ht="15.75">
      <c r="A55" s="52"/>
      <c r="B55" s="52" t="s">
        <v>38</v>
      </c>
      <c r="C55" s="52" t="s">
        <v>39</v>
      </c>
      <c r="D55" s="52"/>
      <c r="E55" s="52"/>
      <c r="F55" s="9">
        <f>+F50+F53</f>
        <v>210</v>
      </c>
      <c r="H55" s="13" t="s">
        <v>87</v>
      </c>
      <c r="K55" s="9">
        <f>+K50+K53</f>
        <v>-11564</v>
      </c>
      <c r="M55" s="44">
        <f>+M50+M53</f>
        <v>4343</v>
      </c>
    </row>
    <row r="56" spans="1:13" ht="15.75">
      <c r="A56" s="52"/>
      <c r="B56" s="52"/>
      <c r="C56" s="52" t="s">
        <v>40</v>
      </c>
      <c r="D56" s="52"/>
      <c r="E56" s="52"/>
      <c r="H56" s="13"/>
      <c r="M56" s="44"/>
    </row>
    <row r="57" spans="1:13" ht="15.75">
      <c r="A57" s="52"/>
      <c r="B57" s="52"/>
      <c r="C57" s="52"/>
      <c r="D57" s="52"/>
      <c r="E57" s="52"/>
      <c r="H57" s="13"/>
      <c r="M57" s="44"/>
    </row>
    <row r="58" spans="1:13" ht="15.75">
      <c r="A58" s="52"/>
      <c r="B58" s="52" t="s">
        <v>41</v>
      </c>
      <c r="C58" s="52" t="s">
        <v>42</v>
      </c>
      <c r="D58" s="52"/>
      <c r="E58" s="52"/>
      <c r="F58" s="16">
        <v>0</v>
      </c>
      <c r="H58" s="24" t="s">
        <v>87</v>
      </c>
      <c r="K58" s="16">
        <v>0</v>
      </c>
      <c r="M58" s="68">
        <v>0</v>
      </c>
    </row>
    <row r="59" spans="1:13" ht="15.75">
      <c r="A59" s="52"/>
      <c r="B59" s="52"/>
      <c r="C59" s="52" t="s">
        <v>37</v>
      </c>
      <c r="D59" s="52"/>
      <c r="E59" s="52"/>
      <c r="F59" s="17">
        <v>0</v>
      </c>
      <c r="H59" s="25" t="s">
        <v>87</v>
      </c>
      <c r="K59" s="17">
        <v>0</v>
      </c>
      <c r="M59" s="69">
        <v>0</v>
      </c>
    </row>
    <row r="60" spans="1:13" ht="15.75">
      <c r="A60" s="52"/>
      <c r="B60" s="52"/>
      <c r="C60" s="52" t="s">
        <v>45</v>
      </c>
      <c r="D60" s="52"/>
      <c r="E60" s="52"/>
      <c r="F60" s="17">
        <v>0</v>
      </c>
      <c r="H60" s="25" t="s">
        <v>87</v>
      </c>
      <c r="K60" s="17">
        <v>0</v>
      </c>
      <c r="M60" s="69">
        <v>0</v>
      </c>
    </row>
    <row r="61" spans="1:13" ht="15.75">
      <c r="A61" s="52"/>
      <c r="B61" s="52"/>
      <c r="C61" s="52" t="s">
        <v>46</v>
      </c>
      <c r="D61" s="52"/>
      <c r="E61" s="52"/>
      <c r="F61" s="18"/>
      <c r="H61" s="26"/>
      <c r="K61" s="18"/>
      <c r="M61" s="70"/>
    </row>
    <row r="62" spans="1:13" ht="15.75">
      <c r="A62" s="52"/>
      <c r="B62" s="52"/>
      <c r="C62" s="52"/>
      <c r="D62" s="52"/>
      <c r="E62" s="52"/>
      <c r="F62" s="20">
        <f>SUM(F58:F61)</f>
        <v>0</v>
      </c>
      <c r="H62" s="27" t="s">
        <v>87</v>
      </c>
      <c r="K62" s="20">
        <f>SUM(K58:K61)</f>
        <v>0</v>
      </c>
      <c r="M62" s="71">
        <f>SUM(M58:M61)</f>
        <v>0</v>
      </c>
    </row>
    <row r="63" spans="1:13" ht="15.75">
      <c r="A63" s="52"/>
      <c r="B63" s="52"/>
      <c r="C63" s="52"/>
      <c r="D63" s="52"/>
      <c r="E63" s="52"/>
      <c r="H63" s="13"/>
      <c r="M63" s="44"/>
    </row>
    <row r="64" spans="1:13" ht="15.75">
      <c r="A64" s="52"/>
      <c r="B64" s="52" t="s">
        <v>47</v>
      </c>
      <c r="C64" s="52" t="s">
        <v>48</v>
      </c>
      <c r="D64" s="52"/>
      <c r="E64" s="52"/>
      <c r="F64" s="19"/>
      <c r="H64" s="23"/>
      <c r="M64" s="67"/>
    </row>
    <row r="65" spans="1:13" ht="16.5" thickBot="1">
      <c r="A65" s="52"/>
      <c r="B65" s="52"/>
      <c r="C65" s="52" t="s">
        <v>49</v>
      </c>
      <c r="D65" s="52"/>
      <c r="E65" s="52"/>
      <c r="F65" s="29">
        <f>+F55+F62</f>
        <v>210</v>
      </c>
      <c r="H65" s="30" t="s">
        <v>87</v>
      </c>
      <c r="K65" s="29">
        <f>+K55+K62</f>
        <v>-11564</v>
      </c>
      <c r="M65" s="73">
        <f>+M55+M62</f>
        <v>4343</v>
      </c>
    </row>
    <row r="66" spans="1:13" ht="16.5" thickTop="1">
      <c r="A66" s="52"/>
      <c r="B66" s="52"/>
      <c r="C66" s="52"/>
      <c r="D66" s="52"/>
      <c r="E66" s="52"/>
      <c r="F66" s="19"/>
      <c r="H66" s="23"/>
      <c r="K66" s="19"/>
      <c r="M66" s="67"/>
    </row>
    <row r="67" spans="1:13" ht="15.75">
      <c r="A67" s="52"/>
      <c r="B67" s="52"/>
      <c r="C67" s="52"/>
      <c r="D67" s="52"/>
      <c r="E67" s="52"/>
      <c r="F67" s="19"/>
      <c r="H67" s="23"/>
      <c r="K67" s="19"/>
      <c r="M67" s="67"/>
    </row>
    <row r="68" spans="1:13" ht="15.75">
      <c r="A68" s="52"/>
      <c r="B68" s="52"/>
      <c r="C68" s="52"/>
      <c r="D68" s="52"/>
      <c r="E68" s="52"/>
      <c r="F68" s="19"/>
      <c r="H68" s="23"/>
      <c r="K68" s="19"/>
      <c r="M68" s="67"/>
    </row>
    <row r="69" spans="1:3" ht="15.75">
      <c r="A69" s="52"/>
      <c r="B69" s="52"/>
      <c r="C69" s="40" t="s">
        <v>149</v>
      </c>
    </row>
    <row r="70" spans="1:2" ht="15.75">
      <c r="A70" s="52"/>
      <c r="B70" s="52"/>
    </row>
    <row r="71" spans="1:13" ht="15.75">
      <c r="A71" s="52"/>
      <c r="B71" s="52"/>
      <c r="F71" s="83" t="s">
        <v>0</v>
      </c>
      <c r="G71" s="83"/>
      <c r="H71" s="83"/>
      <c r="I71" s="2"/>
      <c r="J71" s="2"/>
      <c r="K71" s="84" t="s">
        <v>7</v>
      </c>
      <c r="L71" s="84"/>
      <c r="M71" s="84"/>
    </row>
    <row r="72" spans="1:13" ht="15.75">
      <c r="A72" s="52"/>
      <c r="B72" s="52"/>
      <c r="F72" s="8" t="s">
        <v>1</v>
      </c>
      <c r="G72" s="2"/>
      <c r="H72" s="3" t="s">
        <v>5</v>
      </c>
      <c r="I72" s="2"/>
      <c r="J72" s="2"/>
      <c r="K72" s="8" t="s">
        <v>1</v>
      </c>
      <c r="L72" s="2"/>
      <c r="M72" s="6" t="s">
        <v>5</v>
      </c>
    </row>
    <row r="73" spans="1:13" ht="15.75">
      <c r="A73" s="52"/>
      <c r="B73" s="52"/>
      <c r="F73" s="8" t="s">
        <v>2</v>
      </c>
      <c r="G73" s="2"/>
      <c r="H73" s="3" t="s">
        <v>6</v>
      </c>
      <c r="I73" s="2"/>
      <c r="J73" s="2"/>
      <c r="K73" s="8" t="s">
        <v>2</v>
      </c>
      <c r="L73" s="2"/>
      <c r="M73" s="6" t="s">
        <v>6</v>
      </c>
    </row>
    <row r="74" spans="1:13" ht="15.75">
      <c r="A74" s="52"/>
      <c r="B74" s="52"/>
      <c r="F74" s="8" t="s">
        <v>3</v>
      </c>
      <c r="G74" s="2"/>
      <c r="H74" s="3" t="s">
        <v>3</v>
      </c>
      <c r="I74" s="2"/>
      <c r="J74" s="2"/>
      <c r="K74" s="8" t="s">
        <v>8</v>
      </c>
      <c r="L74" s="2"/>
      <c r="M74" s="6" t="s">
        <v>9</v>
      </c>
    </row>
    <row r="75" spans="1:13" ht="15.75">
      <c r="A75" s="52"/>
      <c r="B75" s="52"/>
      <c r="F75" s="8" t="s">
        <v>157</v>
      </c>
      <c r="G75" s="2"/>
      <c r="H75" s="3" t="s">
        <v>157</v>
      </c>
      <c r="I75" s="2"/>
      <c r="J75" s="2"/>
      <c r="K75" s="8" t="s">
        <v>157</v>
      </c>
      <c r="L75" s="2"/>
      <c r="M75" s="6" t="s">
        <v>157</v>
      </c>
    </row>
    <row r="76" spans="1:13" ht="15.75">
      <c r="A76" s="52"/>
      <c r="B76" s="52"/>
      <c r="F76" s="8" t="s">
        <v>4</v>
      </c>
      <c r="G76" s="2"/>
      <c r="H76" s="3" t="s">
        <v>4</v>
      </c>
      <c r="I76" s="2"/>
      <c r="J76" s="2"/>
      <c r="K76" s="8" t="s">
        <v>4</v>
      </c>
      <c r="L76" s="2"/>
      <c r="M76" s="6" t="s">
        <v>4</v>
      </c>
    </row>
    <row r="77" spans="1:11" ht="15.75">
      <c r="A77" s="52"/>
      <c r="B77" s="52"/>
      <c r="K77" s="10"/>
    </row>
    <row r="78" ht="12.75">
      <c r="C78" s="1"/>
    </row>
    <row r="79" spans="1:5" ht="15.75">
      <c r="A79" s="52">
        <v>3</v>
      </c>
      <c r="B79" s="52" t="s">
        <v>11</v>
      </c>
      <c r="C79" s="52" t="s">
        <v>191</v>
      </c>
      <c r="D79" s="52"/>
      <c r="E79" s="52"/>
    </row>
    <row r="80" spans="1:5" ht="15.75">
      <c r="A80" s="52"/>
      <c r="B80" s="52"/>
      <c r="C80" s="52" t="s">
        <v>50</v>
      </c>
      <c r="D80" s="52"/>
      <c r="E80" s="52"/>
    </row>
    <row r="81" spans="1:5" ht="15.75">
      <c r="A81" s="52"/>
      <c r="B81" s="52"/>
      <c r="C81" s="52" t="s">
        <v>51</v>
      </c>
      <c r="D81" s="52"/>
      <c r="E81" s="52"/>
    </row>
    <row r="82" spans="1:5" ht="15.75">
      <c r="A82" s="52"/>
      <c r="B82" s="52"/>
      <c r="C82" s="52"/>
      <c r="D82" s="52"/>
      <c r="E82" s="52"/>
    </row>
    <row r="83" spans="1:13" ht="15.75">
      <c r="A83" s="52"/>
      <c r="B83" s="52"/>
      <c r="C83" s="52" t="s">
        <v>83</v>
      </c>
      <c r="D83" s="52"/>
      <c r="E83" s="52"/>
      <c r="F83" s="31">
        <f>+F55/60000*100</f>
        <v>0.35000000000000003</v>
      </c>
      <c r="H83" s="13" t="s">
        <v>87</v>
      </c>
      <c r="K83" s="32">
        <f>+K55/60000*100</f>
        <v>-19.273333333333333</v>
      </c>
      <c r="M83" s="66">
        <f>+M55/60000*100</f>
        <v>7.238333333333332</v>
      </c>
    </row>
    <row r="84" spans="1:5" ht="15.75">
      <c r="A84" s="52"/>
      <c r="B84" s="52"/>
      <c r="C84" s="52" t="s">
        <v>84</v>
      </c>
      <c r="D84" s="52"/>
      <c r="E84" s="52"/>
    </row>
    <row r="85" spans="1:5" ht="15.75">
      <c r="A85" s="52"/>
      <c r="B85" s="52"/>
      <c r="C85" s="52"/>
      <c r="D85" s="52"/>
      <c r="E85" s="52"/>
    </row>
    <row r="86" spans="1:13" ht="15.75">
      <c r="A86" s="52"/>
      <c r="B86" s="52"/>
      <c r="C86" s="52" t="s">
        <v>88</v>
      </c>
      <c r="D86" s="52"/>
      <c r="E86" s="52"/>
      <c r="F86" s="31">
        <f>+F55/60000*100</f>
        <v>0.35000000000000003</v>
      </c>
      <c r="H86" s="13" t="s">
        <v>87</v>
      </c>
      <c r="K86" s="31">
        <f>+K55/60000*100</f>
        <v>-19.273333333333333</v>
      </c>
      <c r="M86" s="66">
        <f>+M55/60000*100</f>
        <v>7.238333333333332</v>
      </c>
    </row>
    <row r="87" spans="1:5" ht="15.75">
      <c r="A87" s="52"/>
      <c r="B87" s="52"/>
      <c r="C87" s="52" t="s">
        <v>52</v>
      </c>
      <c r="D87" s="52"/>
      <c r="E87" s="52"/>
    </row>
    <row r="88" spans="1:5" ht="15.75">
      <c r="A88" s="52"/>
      <c r="B88" s="52"/>
      <c r="C88" s="52"/>
      <c r="D88" s="52"/>
      <c r="E88" s="52"/>
    </row>
    <row r="89" spans="1:5" ht="15.75">
      <c r="A89" s="52"/>
      <c r="B89" s="52"/>
      <c r="C89" s="52"/>
      <c r="D89" s="52"/>
      <c r="E89" s="52"/>
    </row>
    <row r="90" ht="15.75">
      <c r="C90" s="55"/>
    </row>
    <row r="91" ht="15.75">
      <c r="C91" s="52"/>
    </row>
    <row r="92" ht="15.75">
      <c r="E92" s="52"/>
    </row>
  </sheetData>
  <mergeCells count="10">
    <mergeCell ref="F71:H71"/>
    <mergeCell ref="K71:M71"/>
    <mergeCell ref="F13:H13"/>
    <mergeCell ref="K13:M13"/>
    <mergeCell ref="C3:N3"/>
    <mergeCell ref="C5:N5"/>
    <mergeCell ref="C8:N8"/>
    <mergeCell ref="C9:N9"/>
    <mergeCell ref="C4:N4"/>
    <mergeCell ref="C7:N7"/>
  </mergeCells>
  <printOptions/>
  <pageMargins left="0.31" right="0" top="0.25" bottom="0.2" header="0.25" footer="0"/>
  <pageSetup horizontalDpi="300" verticalDpi="300" orientation="portrait" paperSize="9" scale="84" r:id="rId1"/>
  <headerFooter alignWithMargins="0">
    <oddHeader>&amp;R2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5"/>
  <sheetViews>
    <sheetView zoomScale="72" zoomScaleNormal="72" workbookViewId="0" topLeftCell="A1">
      <selection activeCell="C8" sqref="C8"/>
    </sheetView>
  </sheetViews>
  <sheetFormatPr defaultColWidth="9.140625" defaultRowHeight="12.75"/>
  <cols>
    <col min="1" max="1" width="9.140625" style="1" customWidth="1"/>
    <col min="2" max="2" width="5.00390625" style="1" customWidth="1"/>
    <col min="3" max="3" width="9.140625" style="2" customWidth="1"/>
    <col min="4" max="4" width="9.140625" style="1" customWidth="1"/>
    <col min="5" max="5" width="20.57421875" style="1" customWidth="1"/>
    <col min="6" max="6" width="17.00390625" style="7" customWidth="1"/>
    <col min="7" max="7" width="18.57421875" style="1" customWidth="1"/>
    <col min="8" max="8" width="20.7109375" style="7" customWidth="1"/>
    <col min="9" max="9" width="3.7109375" style="1" customWidth="1"/>
    <col min="10" max="10" width="7.140625" style="1" customWidth="1"/>
    <col min="11" max="11" width="14.57421875" style="1" customWidth="1"/>
    <col min="12" max="16384" width="9.140625" style="1" customWidth="1"/>
  </cols>
  <sheetData>
    <row r="3" spans="3:9" ht="18.75">
      <c r="C3" s="85" t="s">
        <v>85</v>
      </c>
      <c r="D3" s="85"/>
      <c r="E3" s="85"/>
      <c r="F3" s="85"/>
      <c r="G3" s="85"/>
      <c r="H3" s="85"/>
      <c r="I3" s="85"/>
    </row>
    <row r="4" spans="3:9" ht="12.75">
      <c r="C4" s="86" t="s">
        <v>142</v>
      </c>
      <c r="D4" s="86"/>
      <c r="E4" s="86"/>
      <c r="F4" s="86"/>
      <c r="G4" s="86"/>
      <c r="H4" s="86"/>
      <c r="I4" s="86"/>
    </row>
    <row r="5" spans="3:9" ht="12.75">
      <c r="C5" s="87" t="s">
        <v>86</v>
      </c>
      <c r="D5" s="87"/>
      <c r="E5" s="87"/>
      <c r="F5" s="87"/>
      <c r="G5" s="87"/>
      <c r="H5" s="87"/>
      <c r="I5" s="87"/>
    </row>
    <row r="6" spans="3:14" ht="12.75" customHeight="1"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3:14" ht="12.75" customHeight="1">
      <c r="C7" s="40" t="s">
        <v>189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3:14" ht="12.75" customHeight="1">
      <c r="C8" s="40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6:11" ht="12.75">
      <c r="F9" s="6" t="s">
        <v>150</v>
      </c>
      <c r="H9" s="6" t="s">
        <v>152</v>
      </c>
      <c r="K9" s="41"/>
    </row>
    <row r="10" spans="6:11" ht="12.75">
      <c r="F10" s="6" t="s">
        <v>151</v>
      </c>
      <c r="H10" s="6" t="s">
        <v>153</v>
      </c>
      <c r="K10" s="41"/>
    </row>
    <row r="11" spans="6:11" ht="12.75">
      <c r="F11" s="6" t="s">
        <v>157</v>
      </c>
      <c r="H11" s="6" t="s">
        <v>53</v>
      </c>
      <c r="K11" s="41"/>
    </row>
    <row r="12" spans="6:11" ht="12.75">
      <c r="F12" s="6" t="s">
        <v>4</v>
      </c>
      <c r="H12" s="6" t="s">
        <v>4</v>
      </c>
      <c r="K12" s="41"/>
    </row>
    <row r="13" spans="6:11" ht="12.75">
      <c r="F13" s="6"/>
      <c r="H13" s="6"/>
      <c r="K13" s="42"/>
    </row>
    <row r="14" spans="2:11" ht="15.75">
      <c r="B14" s="52">
        <v>1</v>
      </c>
      <c r="C14" s="52" t="s">
        <v>57</v>
      </c>
      <c r="D14" s="52"/>
      <c r="E14" s="52"/>
      <c r="F14" s="7">
        <v>55767</v>
      </c>
      <c r="H14" s="7">
        <v>61776</v>
      </c>
      <c r="K14" s="42"/>
    </row>
    <row r="15" spans="2:11" ht="15.75">
      <c r="B15" s="52"/>
      <c r="C15" s="52"/>
      <c r="D15" s="52"/>
      <c r="E15" s="52"/>
      <c r="K15" s="42"/>
    </row>
    <row r="16" spans="2:11" ht="15.75">
      <c r="B16" s="52">
        <v>2</v>
      </c>
      <c r="C16" s="52" t="s">
        <v>56</v>
      </c>
      <c r="D16" s="52"/>
      <c r="E16" s="52"/>
      <c r="F16" s="7">
        <v>365</v>
      </c>
      <c r="H16" s="7">
        <v>366</v>
      </c>
      <c r="K16" s="42"/>
    </row>
    <row r="17" spans="2:11" ht="15.75">
      <c r="B17" s="52"/>
      <c r="C17" s="52"/>
      <c r="D17" s="52"/>
      <c r="E17" s="52"/>
      <c r="K17" s="42"/>
    </row>
    <row r="18" spans="2:11" ht="15.75">
      <c r="B18" s="52">
        <v>3</v>
      </c>
      <c r="C18" s="52" t="s">
        <v>54</v>
      </c>
      <c r="D18" s="52"/>
      <c r="E18" s="52"/>
      <c r="F18" s="7">
        <v>0</v>
      </c>
      <c r="H18" s="7">
        <v>0</v>
      </c>
      <c r="K18" s="42"/>
    </row>
    <row r="19" spans="2:11" ht="15.75">
      <c r="B19" s="52"/>
      <c r="C19" s="52"/>
      <c r="D19" s="52"/>
      <c r="E19" s="52"/>
      <c r="K19" s="42"/>
    </row>
    <row r="20" spans="2:11" ht="15.75">
      <c r="B20" s="52">
        <v>4</v>
      </c>
      <c r="C20" s="52" t="s">
        <v>55</v>
      </c>
      <c r="D20" s="52"/>
      <c r="E20" s="52"/>
      <c r="F20" s="7">
        <v>0</v>
      </c>
      <c r="H20" s="7">
        <v>0</v>
      </c>
      <c r="K20" s="42"/>
    </row>
    <row r="21" spans="2:11" ht="15.75">
      <c r="B21" s="52"/>
      <c r="C21" s="52"/>
      <c r="D21" s="52"/>
      <c r="E21" s="52"/>
      <c r="K21" s="42"/>
    </row>
    <row r="22" spans="2:11" ht="15.75">
      <c r="B22" s="52">
        <v>5</v>
      </c>
      <c r="C22" s="52" t="s">
        <v>58</v>
      </c>
      <c r="D22" s="52"/>
      <c r="E22" s="52"/>
      <c r="K22" s="42"/>
    </row>
    <row r="23" spans="2:11" ht="15.75">
      <c r="B23" s="52"/>
      <c r="C23" s="56" t="s">
        <v>136</v>
      </c>
      <c r="D23" s="52"/>
      <c r="E23" s="52"/>
      <c r="F23" s="33">
        <f>322183</f>
        <v>322183</v>
      </c>
      <c r="H23" s="33">
        <v>276007</v>
      </c>
      <c r="K23" s="42"/>
    </row>
    <row r="24" spans="2:11" ht="15.75">
      <c r="B24" s="52"/>
      <c r="C24" s="56" t="s">
        <v>59</v>
      </c>
      <c r="D24" s="52"/>
      <c r="E24" s="52"/>
      <c r="F24" s="34">
        <v>237142</v>
      </c>
      <c r="H24" s="34">
        <v>250077</v>
      </c>
      <c r="K24" s="42"/>
    </row>
    <row r="25" spans="2:11" ht="15.75">
      <c r="B25" s="52"/>
      <c r="C25" s="56" t="s">
        <v>135</v>
      </c>
      <c r="D25" s="52"/>
      <c r="E25" s="52"/>
      <c r="F25" s="34">
        <v>4418</v>
      </c>
      <c r="H25" s="34">
        <v>4656</v>
      </c>
      <c r="K25" s="42"/>
    </row>
    <row r="26" spans="2:11" ht="15.75">
      <c r="B26" s="52"/>
      <c r="C26" s="56" t="s">
        <v>60</v>
      </c>
      <c r="D26" s="52"/>
      <c r="E26" s="52"/>
      <c r="F26" s="34">
        <v>297</v>
      </c>
      <c r="H26" s="34">
        <v>5344</v>
      </c>
      <c r="K26" s="42"/>
    </row>
    <row r="27" spans="2:11" ht="15.75">
      <c r="B27" s="52"/>
      <c r="C27" s="56" t="s">
        <v>61</v>
      </c>
      <c r="D27" s="52"/>
      <c r="E27" s="52"/>
      <c r="F27" s="34">
        <v>390</v>
      </c>
      <c r="H27" s="34">
        <v>1134</v>
      </c>
      <c r="K27" s="42"/>
    </row>
    <row r="28" spans="2:11" ht="15.75">
      <c r="B28" s="52"/>
      <c r="C28" s="56"/>
      <c r="D28" s="52"/>
      <c r="E28" s="52"/>
      <c r="F28" s="35">
        <f>SUM(F23:F27)</f>
        <v>564430</v>
      </c>
      <c r="H28" s="35">
        <f>SUM(H23:H27)</f>
        <v>537218</v>
      </c>
      <c r="K28" s="42"/>
    </row>
    <row r="29" spans="2:11" ht="15.75">
      <c r="B29" s="52">
        <v>6</v>
      </c>
      <c r="C29" s="52" t="s">
        <v>62</v>
      </c>
      <c r="D29" s="52"/>
      <c r="E29" s="52"/>
      <c r="F29" s="34"/>
      <c r="H29" s="34"/>
      <c r="K29" s="42"/>
    </row>
    <row r="30" spans="2:11" ht="15.75">
      <c r="B30" s="52"/>
      <c r="C30" s="56" t="s">
        <v>132</v>
      </c>
      <c r="D30" s="52"/>
      <c r="E30" s="52"/>
      <c r="F30" s="34">
        <v>302163</v>
      </c>
      <c r="H30" s="34">
        <v>265472</v>
      </c>
      <c r="K30" s="42"/>
    </row>
    <row r="31" spans="2:11" ht="15.75">
      <c r="B31" s="52"/>
      <c r="C31" s="56" t="s">
        <v>63</v>
      </c>
      <c r="D31" s="52"/>
      <c r="E31" s="52"/>
      <c r="F31" s="34">
        <v>128037</v>
      </c>
      <c r="H31" s="34">
        <v>119700</v>
      </c>
      <c r="K31" s="42"/>
    </row>
    <row r="32" spans="2:11" ht="15.75">
      <c r="B32" s="52"/>
      <c r="C32" s="56" t="s">
        <v>64</v>
      </c>
      <c r="D32" s="52"/>
      <c r="E32" s="52"/>
      <c r="F32" s="34">
        <v>66764</v>
      </c>
      <c r="H32" s="34">
        <v>77573</v>
      </c>
      <c r="K32" s="42"/>
    </row>
    <row r="33" spans="2:11" ht="15.75">
      <c r="B33" s="52"/>
      <c r="C33" s="56" t="s">
        <v>133</v>
      </c>
      <c r="D33" s="52"/>
      <c r="E33" s="52"/>
      <c r="F33" s="34">
        <v>144</v>
      </c>
      <c r="H33" s="34">
        <v>292</v>
      </c>
      <c r="K33" s="42"/>
    </row>
    <row r="34" spans="2:11" ht="15.75">
      <c r="B34" s="52"/>
      <c r="C34" s="56" t="s">
        <v>131</v>
      </c>
      <c r="D34" s="52"/>
      <c r="E34" s="52"/>
      <c r="F34" s="34">
        <v>2808</v>
      </c>
      <c r="H34" s="34">
        <v>2808</v>
      </c>
      <c r="K34" s="42"/>
    </row>
    <row r="35" spans="2:11" ht="15.75">
      <c r="B35" s="52"/>
      <c r="C35" s="56" t="s">
        <v>65</v>
      </c>
      <c r="D35" s="52"/>
      <c r="E35" s="52"/>
      <c r="F35" s="34">
        <v>16556</v>
      </c>
      <c r="H35" s="34">
        <v>18931</v>
      </c>
      <c r="K35" s="42"/>
    </row>
    <row r="36" spans="2:11" ht="15.75">
      <c r="B36" s="52"/>
      <c r="C36" s="56" t="s">
        <v>134</v>
      </c>
      <c r="D36" s="52"/>
      <c r="E36" s="52"/>
      <c r="F36" s="34">
        <v>22233</v>
      </c>
      <c r="H36" s="34">
        <v>22273</v>
      </c>
      <c r="K36" s="42"/>
    </row>
    <row r="37" spans="2:11" ht="15.75">
      <c r="B37" s="52"/>
      <c r="C37" s="56"/>
      <c r="D37" s="52"/>
      <c r="E37" s="52"/>
      <c r="F37" s="35">
        <f>SUM(F30:F36)</f>
        <v>538705</v>
      </c>
      <c r="H37" s="35">
        <f>SUM(H30:H36)</f>
        <v>507049</v>
      </c>
      <c r="K37" s="42"/>
    </row>
    <row r="38" spans="2:11" ht="15.75">
      <c r="B38" s="52"/>
      <c r="C38" s="52"/>
      <c r="D38" s="52"/>
      <c r="E38" s="52"/>
      <c r="K38" s="42"/>
    </row>
    <row r="39" spans="2:11" ht="15.75">
      <c r="B39" s="52">
        <v>7</v>
      </c>
      <c r="C39" s="52" t="s">
        <v>66</v>
      </c>
      <c r="D39" s="52"/>
      <c r="E39" s="52"/>
      <c r="F39" s="7">
        <f>+F28-F37</f>
        <v>25725</v>
      </c>
      <c r="H39" s="7">
        <f>+H28-H37</f>
        <v>30169</v>
      </c>
      <c r="K39" s="42"/>
    </row>
    <row r="40" spans="2:11" ht="15.75">
      <c r="B40" s="52"/>
      <c r="C40" s="52"/>
      <c r="D40" s="52"/>
      <c r="E40" s="52"/>
      <c r="K40" s="42"/>
    </row>
    <row r="41" spans="2:11" ht="16.5" thickBot="1">
      <c r="B41" s="52"/>
      <c r="C41" s="52"/>
      <c r="D41" s="52"/>
      <c r="E41" s="52"/>
      <c r="F41" s="36">
        <f>+F14+F16+F18+F20+F39</f>
        <v>81857</v>
      </c>
      <c r="H41" s="36">
        <f>+H14+H16+H18+H20+H39</f>
        <v>92311</v>
      </c>
      <c r="K41" s="42"/>
    </row>
    <row r="42" spans="2:11" ht="16.5" thickTop="1">
      <c r="B42" s="52">
        <v>8</v>
      </c>
      <c r="C42" s="52" t="s">
        <v>67</v>
      </c>
      <c r="D42" s="52"/>
      <c r="E42" s="52"/>
      <c r="K42" s="42"/>
    </row>
    <row r="43" spans="2:11" ht="15.75">
      <c r="B43" s="52"/>
      <c r="C43" s="52" t="s">
        <v>68</v>
      </c>
      <c r="D43" s="52"/>
      <c r="E43" s="52"/>
      <c r="F43" s="33">
        <v>60000</v>
      </c>
      <c r="H43" s="33">
        <v>60000</v>
      </c>
      <c r="K43" s="42"/>
    </row>
    <row r="44" spans="2:11" ht="15.75">
      <c r="B44" s="52"/>
      <c r="C44" s="56" t="s">
        <v>69</v>
      </c>
      <c r="D44" s="52"/>
      <c r="E44" s="52"/>
      <c r="F44" s="34">
        <v>659</v>
      </c>
      <c r="H44" s="34">
        <v>659</v>
      </c>
      <c r="K44" s="42"/>
    </row>
    <row r="45" spans="2:11" ht="15.75">
      <c r="B45" s="52"/>
      <c r="C45" s="56" t="s">
        <v>70</v>
      </c>
      <c r="D45" s="52"/>
      <c r="E45" s="52"/>
      <c r="F45" s="34">
        <v>0</v>
      </c>
      <c r="H45" s="34">
        <v>0</v>
      </c>
      <c r="K45" s="42"/>
    </row>
    <row r="46" spans="2:11" ht="15.75">
      <c r="B46" s="52"/>
      <c r="C46" s="56" t="s">
        <v>71</v>
      </c>
      <c r="D46" s="52"/>
      <c r="E46" s="52"/>
      <c r="F46" s="34">
        <v>0</v>
      </c>
      <c r="H46" s="34">
        <v>0</v>
      </c>
      <c r="K46" s="42"/>
    </row>
    <row r="47" spans="2:11" ht="15.75">
      <c r="B47" s="52"/>
      <c r="C47" s="56" t="s">
        <v>72</v>
      </c>
      <c r="D47" s="52"/>
      <c r="E47" s="52"/>
      <c r="F47" s="34">
        <v>0</v>
      </c>
      <c r="H47" s="34">
        <v>0</v>
      </c>
      <c r="K47" s="42"/>
    </row>
    <row r="48" spans="2:11" ht="15.75">
      <c r="B48" s="52"/>
      <c r="C48" s="56" t="s">
        <v>73</v>
      </c>
      <c r="D48" s="52"/>
      <c r="E48" s="52"/>
      <c r="F48" s="37">
        <v>16902</v>
      </c>
      <c r="H48" s="37">
        <v>28466</v>
      </c>
      <c r="K48" s="42"/>
    </row>
    <row r="49" spans="2:11" ht="15.75">
      <c r="B49" s="52"/>
      <c r="C49" s="56"/>
      <c r="D49" s="52"/>
      <c r="E49" s="52"/>
      <c r="F49" s="7">
        <f>SUM(F43:F48)</f>
        <v>77561</v>
      </c>
      <c r="H49" s="7">
        <f>SUM(H43:H48)</f>
        <v>89125</v>
      </c>
      <c r="K49" s="42"/>
    </row>
    <row r="50" spans="2:11" ht="15.75">
      <c r="B50" s="52">
        <v>9</v>
      </c>
      <c r="C50" s="52" t="s">
        <v>74</v>
      </c>
      <c r="D50" s="52"/>
      <c r="E50" s="52"/>
      <c r="F50" s="7">
        <v>0</v>
      </c>
      <c r="H50" s="7">
        <v>0</v>
      </c>
      <c r="K50" s="42"/>
    </row>
    <row r="51" spans="2:11" ht="15.75">
      <c r="B51" s="52">
        <v>10</v>
      </c>
      <c r="C51" s="52" t="s">
        <v>75</v>
      </c>
      <c r="D51" s="52"/>
      <c r="E51" s="52"/>
      <c r="F51" s="7">
        <v>0</v>
      </c>
      <c r="H51" s="7">
        <v>0</v>
      </c>
      <c r="K51" s="42"/>
    </row>
    <row r="52" spans="2:11" ht="15.75">
      <c r="B52" s="52">
        <v>11</v>
      </c>
      <c r="C52" s="52" t="s">
        <v>76</v>
      </c>
      <c r="D52" s="52"/>
      <c r="E52" s="52"/>
      <c r="F52" s="7">
        <v>4296</v>
      </c>
      <c r="H52" s="7">
        <v>3186</v>
      </c>
      <c r="K52" s="42"/>
    </row>
    <row r="53" spans="2:11" ht="16.5" thickBot="1">
      <c r="B53" s="52"/>
      <c r="C53" s="52"/>
      <c r="D53" s="52"/>
      <c r="E53" s="52"/>
      <c r="F53" s="36">
        <f>+F49+F50+F51+F52</f>
        <v>81857</v>
      </c>
      <c r="H53" s="36">
        <f>+H49+H50+H51+H52</f>
        <v>92311</v>
      </c>
      <c r="K53" s="42"/>
    </row>
    <row r="54" spans="2:11" ht="16.5" thickTop="1">
      <c r="B54" s="52">
        <v>12</v>
      </c>
      <c r="C54" s="52" t="s">
        <v>183</v>
      </c>
      <c r="D54" s="52"/>
      <c r="E54" s="52"/>
      <c r="F54" s="65">
        <f>+F49/F43</f>
        <v>1.2926833333333334</v>
      </c>
      <c r="H54" s="78">
        <f>+H49/H43</f>
        <v>1.4854166666666666</v>
      </c>
      <c r="K54" s="43"/>
    </row>
    <row r="55" spans="2:8" ht="15.75">
      <c r="B55" s="52"/>
      <c r="C55" s="52"/>
      <c r="D55" s="52"/>
      <c r="E55" s="52"/>
      <c r="H55" s="42"/>
    </row>
  </sheetData>
  <mergeCells count="3">
    <mergeCell ref="C3:I3"/>
    <mergeCell ref="C4:I4"/>
    <mergeCell ref="C5:I5"/>
  </mergeCells>
  <printOptions/>
  <pageMargins left="0.25" right="0.29" top="0.25" bottom="0" header="0" footer="0"/>
  <pageSetup horizontalDpi="300" verticalDpi="300" orientation="portrait" paperSize="9" scale="95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23"/>
  <sheetViews>
    <sheetView tabSelected="1" workbookViewId="0" topLeftCell="A102">
      <selection activeCell="B122" sqref="B122"/>
    </sheetView>
  </sheetViews>
  <sheetFormatPr defaultColWidth="9.140625" defaultRowHeight="12.75"/>
  <cols>
    <col min="1" max="1" width="9.140625" style="2" customWidth="1"/>
    <col min="2" max="2" width="11.00390625" style="2" bestFit="1" customWidth="1"/>
    <col min="3" max="3" width="9.57421875" style="2" customWidth="1"/>
    <col min="4" max="4" width="9.140625" style="2" customWidth="1"/>
    <col min="5" max="5" width="9.57421875" style="2" customWidth="1"/>
    <col min="6" max="7" width="9.140625" style="2" customWidth="1"/>
    <col min="8" max="8" width="9.421875" style="38" customWidth="1"/>
    <col min="9" max="9" width="16.421875" style="2" customWidth="1"/>
    <col min="10" max="10" width="10.7109375" style="2" customWidth="1"/>
    <col min="11" max="16384" width="9.140625" style="2" customWidth="1"/>
  </cols>
  <sheetData>
    <row r="2" spans="2:10" ht="18.75">
      <c r="B2" s="85" t="s">
        <v>85</v>
      </c>
      <c r="C2" s="85"/>
      <c r="D2" s="85"/>
      <c r="E2" s="85"/>
      <c r="F2" s="85"/>
      <c r="G2" s="85"/>
      <c r="H2" s="85"/>
      <c r="I2" s="85"/>
      <c r="J2" s="85"/>
    </row>
    <row r="3" spans="2:10" ht="12.75">
      <c r="B3" s="86" t="s">
        <v>142</v>
      </c>
      <c r="C3" s="86"/>
      <c r="D3" s="86"/>
      <c r="E3" s="86"/>
      <c r="F3" s="86"/>
      <c r="G3" s="86"/>
      <c r="H3" s="86"/>
      <c r="I3" s="86"/>
      <c r="J3" s="86"/>
    </row>
    <row r="4" spans="2:10" ht="12.75">
      <c r="B4" s="86" t="s">
        <v>86</v>
      </c>
      <c r="C4" s="86"/>
      <c r="D4" s="86"/>
      <c r="E4" s="86"/>
      <c r="F4" s="86"/>
      <c r="G4" s="86"/>
      <c r="H4" s="86"/>
      <c r="I4" s="86"/>
      <c r="J4" s="86"/>
    </row>
    <row r="6" spans="1:9" ht="12.75">
      <c r="A6" s="4"/>
      <c r="B6" s="45" t="s">
        <v>190</v>
      </c>
      <c r="C6" s="1"/>
      <c r="D6" s="1"/>
      <c r="E6" s="1"/>
      <c r="F6" s="1"/>
      <c r="G6" s="1"/>
      <c r="H6" s="7"/>
      <c r="I6" s="1"/>
    </row>
    <row r="7" spans="2:9" ht="12.75">
      <c r="B7" s="1"/>
      <c r="C7" s="1"/>
      <c r="D7" s="1"/>
      <c r="E7" s="1"/>
      <c r="F7" s="1"/>
      <c r="G7" s="1"/>
      <c r="H7" s="7"/>
      <c r="I7" s="1"/>
    </row>
    <row r="8" spans="1:9" ht="12.75">
      <c r="A8" s="2">
        <v>1</v>
      </c>
      <c r="B8" s="40" t="s">
        <v>89</v>
      </c>
      <c r="C8" s="1"/>
      <c r="D8" s="1"/>
      <c r="E8" s="1"/>
      <c r="F8" s="1"/>
      <c r="G8" s="1"/>
      <c r="H8" s="7"/>
      <c r="I8" s="1"/>
    </row>
    <row r="9" spans="2:9" ht="12.75">
      <c r="B9" s="1" t="s">
        <v>158</v>
      </c>
      <c r="C9" s="1"/>
      <c r="D9" s="1"/>
      <c r="E9" s="1"/>
      <c r="F9" s="1"/>
      <c r="G9" s="1"/>
      <c r="H9" s="7"/>
      <c r="I9" s="1"/>
    </row>
    <row r="10" spans="2:9" ht="12.75">
      <c r="B10" s="1" t="s">
        <v>90</v>
      </c>
      <c r="C10" s="1"/>
      <c r="D10" s="1"/>
      <c r="E10" s="1"/>
      <c r="F10" s="1"/>
      <c r="G10" s="1"/>
      <c r="H10" s="7"/>
      <c r="I10" s="1"/>
    </row>
    <row r="11" spans="2:9" ht="12.75">
      <c r="B11" s="1" t="s">
        <v>91</v>
      </c>
      <c r="C11" s="1"/>
      <c r="D11" s="1"/>
      <c r="E11" s="1"/>
      <c r="F11" s="1"/>
      <c r="G11" s="1"/>
      <c r="H11" s="7"/>
      <c r="I11" s="1"/>
    </row>
    <row r="12" spans="2:9" ht="12.75">
      <c r="B12" s="1"/>
      <c r="C12" s="1"/>
      <c r="D12" s="1"/>
      <c r="E12" s="1"/>
      <c r="F12" s="1"/>
      <c r="G12" s="1"/>
      <c r="H12" s="7"/>
      <c r="I12" s="1"/>
    </row>
    <row r="13" spans="1:9" ht="12.75">
      <c r="A13" s="2">
        <v>2</v>
      </c>
      <c r="B13" s="40" t="s">
        <v>92</v>
      </c>
      <c r="C13" s="1"/>
      <c r="D13" s="1"/>
      <c r="E13" s="1"/>
      <c r="F13" s="1"/>
      <c r="G13" s="1"/>
      <c r="H13" s="7"/>
      <c r="I13" s="1"/>
    </row>
    <row r="14" spans="2:9" ht="12.75">
      <c r="B14" s="1" t="s">
        <v>93</v>
      </c>
      <c r="C14" s="1"/>
      <c r="D14" s="1"/>
      <c r="E14" s="1"/>
      <c r="F14" s="1"/>
      <c r="G14" s="1"/>
      <c r="H14" s="7"/>
      <c r="I14" s="1"/>
    </row>
    <row r="15" spans="2:9" ht="12.75">
      <c r="B15" s="1"/>
      <c r="C15" s="1"/>
      <c r="D15" s="1"/>
      <c r="E15" s="1"/>
      <c r="F15" s="1"/>
      <c r="G15" s="1"/>
      <c r="H15" s="7"/>
      <c r="I15" s="1"/>
    </row>
    <row r="16" spans="1:9" ht="12.75">
      <c r="A16" s="2">
        <v>3</v>
      </c>
      <c r="B16" s="40" t="s">
        <v>94</v>
      </c>
      <c r="C16" s="1"/>
      <c r="D16" s="1"/>
      <c r="E16" s="1"/>
      <c r="F16" s="1"/>
      <c r="G16" s="1"/>
      <c r="H16" s="7"/>
      <c r="I16" s="1"/>
    </row>
    <row r="17" spans="2:9" ht="12.75">
      <c r="B17" s="1" t="s">
        <v>95</v>
      </c>
      <c r="C17" s="1"/>
      <c r="D17" s="1"/>
      <c r="E17" s="1"/>
      <c r="F17" s="1"/>
      <c r="G17" s="1"/>
      <c r="H17" s="7"/>
      <c r="I17" s="1"/>
    </row>
    <row r="18" spans="2:9" ht="12.75">
      <c r="B18" s="1"/>
      <c r="C18" s="1"/>
      <c r="D18" s="1"/>
      <c r="E18" s="1"/>
      <c r="F18" s="1"/>
      <c r="G18" s="1"/>
      <c r="H18" s="7"/>
      <c r="I18" s="1"/>
    </row>
    <row r="19" spans="1:9" ht="12.75">
      <c r="A19" s="2">
        <v>4</v>
      </c>
      <c r="B19" s="40" t="s">
        <v>34</v>
      </c>
      <c r="C19" s="1"/>
      <c r="D19" s="1"/>
      <c r="E19" s="1"/>
      <c r="F19" s="1"/>
      <c r="G19" s="1"/>
      <c r="H19" s="7"/>
      <c r="I19" s="1"/>
    </row>
    <row r="20" spans="2:9" ht="12.75">
      <c r="B20" s="1" t="s">
        <v>96</v>
      </c>
      <c r="C20" s="1"/>
      <c r="D20" s="1"/>
      <c r="E20" s="1"/>
      <c r="F20" s="1"/>
      <c r="G20" s="1"/>
      <c r="H20" s="7"/>
      <c r="I20" s="1"/>
    </row>
    <row r="21" spans="2:9" ht="12.75">
      <c r="B21" s="1" t="s">
        <v>97</v>
      </c>
      <c r="C21" s="1"/>
      <c r="D21" s="1"/>
      <c r="E21" s="1"/>
      <c r="F21" s="1"/>
      <c r="G21" s="1"/>
      <c r="H21" s="7"/>
      <c r="I21" s="1"/>
    </row>
    <row r="22" spans="2:9" ht="12.75">
      <c r="B22" s="1"/>
      <c r="C22" s="1"/>
      <c r="D22" s="1"/>
      <c r="E22" s="1"/>
      <c r="F22" s="1"/>
      <c r="G22" s="1"/>
      <c r="H22" s="7"/>
      <c r="I22" s="1"/>
    </row>
    <row r="23" spans="1:9" ht="12.75">
      <c r="A23" s="2">
        <v>5</v>
      </c>
      <c r="B23" s="40" t="s">
        <v>98</v>
      </c>
      <c r="C23" s="1"/>
      <c r="D23" s="1"/>
      <c r="E23" s="1"/>
      <c r="F23" s="1"/>
      <c r="G23" s="1"/>
      <c r="H23" s="7"/>
      <c r="I23" s="1"/>
    </row>
    <row r="24" spans="2:9" ht="12.75">
      <c r="B24" s="1" t="s">
        <v>159</v>
      </c>
      <c r="C24" s="1"/>
      <c r="D24" s="1"/>
      <c r="E24" s="1"/>
      <c r="F24" s="1"/>
      <c r="G24" s="1"/>
      <c r="H24" s="7"/>
      <c r="I24" s="1"/>
    </row>
    <row r="25" spans="2:9" ht="12.75">
      <c r="B25" s="1"/>
      <c r="C25" s="1"/>
      <c r="D25" s="1"/>
      <c r="E25" s="1"/>
      <c r="F25" s="1"/>
      <c r="G25" s="1"/>
      <c r="H25" s="7"/>
      <c r="I25" s="1"/>
    </row>
    <row r="26" spans="1:9" ht="12.75">
      <c r="A26" s="2">
        <v>6</v>
      </c>
      <c r="B26" s="40" t="s">
        <v>99</v>
      </c>
      <c r="C26" s="1"/>
      <c r="D26" s="1"/>
      <c r="E26" s="1"/>
      <c r="F26" s="1"/>
      <c r="G26" s="1"/>
      <c r="H26" s="7"/>
      <c r="I26" s="1"/>
    </row>
    <row r="27" spans="2:9" ht="12.75">
      <c r="B27" s="1" t="s">
        <v>100</v>
      </c>
      <c r="C27" s="1"/>
      <c r="D27" s="1"/>
      <c r="E27" s="1"/>
      <c r="F27" s="1"/>
      <c r="G27" s="1"/>
      <c r="H27" s="7"/>
      <c r="I27" s="1"/>
    </row>
    <row r="28" spans="2:9" ht="12.75">
      <c r="B28" s="1" t="s">
        <v>160</v>
      </c>
      <c r="C28" s="1"/>
      <c r="D28" s="1"/>
      <c r="E28" s="1"/>
      <c r="F28" s="1"/>
      <c r="G28" s="1"/>
      <c r="H28" s="7"/>
      <c r="I28" s="1"/>
    </row>
    <row r="29" spans="2:9" ht="12.75">
      <c r="B29" s="1"/>
      <c r="C29" s="1"/>
      <c r="D29" s="1"/>
      <c r="E29" s="1"/>
      <c r="F29" s="1"/>
      <c r="G29" s="1"/>
      <c r="H29" s="7"/>
      <c r="I29" s="1"/>
    </row>
    <row r="30" spans="1:9" ht="12.75">
      <c r="A30" s="2">
        <v>7</v>
      </c>
      <c r="B30" s="40" t="s">
        <v>101</v>
      </c>
      <c r="C30" s="1"/>
      <c r="D30" s="1"/>
      <c r="E30" s="1"/>
      <c r="F30" s="1"/>
      <c r="G30" s="1"/>
      <c r="H30" s="7"/>
      <c r="I30" s="1"/>
    </row>
    <row r="31" spans="2:9" ht="12.75">
      <c r="B31" s="1" t="s">
        <v>161</v>
      </c>
      <c r="C31" s="1"/>
      <c r="D31" s="1"/>
      <c r="E31" s="1"/>
      <c r="F31" s="1"/>
      <c r="G31" s="1"/>
      <c r="H31" s="7"/>
      <c r="I31" s="1"/>
    </row>
    <row r="32" spans="2:9" ht="12.75">
      <c r="B32" s="1"/>
      <c r="C32" s="1"/>
      <c r="D32" s="1"/>
      <c r="E32" s="1"/>
      <c r="F32" s="1"/>
      <c r="G32" s="1"/>
      <c r="H32" s="7"/>
      <c r="I32" s="1"/>
    </row>
    <row r="33" spans="1:9" ht="12.75">
      <c r="A33" s="2">
        <v>8</v>
      </c>
      <c r="B33" s="40" t="s">
        <v>103</v>
      </c>
      <c r="C33" s="1"/>
      <c r="D33" s="1"/>
      <c r="E33" s="1"/>
      <c r="F33" s="1"/>
      <c r="G33" s="1"/>
      <c r="H33" s="7"/>
      <c r="I33" s="1"/>
    </row>
    <row r="34" spans="2:9" ht="12.75">
      <c r="B34" s="1" t="s">
        <v>77</v>
      </c>
      <c r="C34" s="1"/>
      <c r="D34" s="1"/>
      <c r="E34" s="1"/>
      <c r="F34" s="1"/>
      <c r="G34" s="1"/>
      <c r="H34" s="7"/>
      <c r="I34" s="1"/>
    </row>
    <row r="35" spans="2:9" ht="12.75">
      <c r="B35" s="1" t="s">
        <v>78</v>
      </c>
      <c r="C35" s="1"/>
      <c r="D35" s="1"/>
      <c r="E35" s="1"/>
      <c r="F35" s="1"/>
      <c r="G35" s="1"/>
      <c r="H35" s="7"/>
      <c r="I35" s="1"/>
    </row>
    <row r="36" spans="2:9" ht="12.75">
      <c r="B36" s="1" t="s">
        <v>175</v>
      </c>
      <c r="C36" s="1"/>
      <c r="D36" s="1"/>
      <c r="E36" s="1"/>
      <c r="F36" s="1"/>
      <c r="G36" s="1"/>
      <c r="H36" s="7"/>
      <c r="I36" s="1"/>
    </row>
    <row r="37" spans="2:9" ht="12.75">
      <c r="B37" s="1" t="s">
        <v>79</v>
      </c>
      <c r="C37" s="1"/>
      <c r="D37" s="1"/>
      <c r="E37" s="1"/>
      <c r="F37" s="1"/>
      <c r="G37" s="1"/>
      <c r="H37" s="7"/>
      <c r="I37" s="1"/>
    </row>
    <row r="38" spans="2:9" ht="12.75">
      <c r="B38" s="1"/>
      <c r="C38" s="1"/>
      <c r="D38" s="1"/>
      <c r="E38" s="1"/>
      <c r="F38" s="1"/>
      <c r="G38" s="1"/>
      <c r="H38" s="7"/>
      <c r="I38" s="1"/>
    </row>
    <row r="39" spans="1:9" ht="12.75">
      <c r="A39" s="2">
        <v>9</v>
      </c>
      <c r="B39" s="40" t="s">
        <v>102</v>
      </c>
      <c r="C39" s="1"/>
      <c r="D39" s="1"/>
      <c r="E39" s="1"/>
      <c r="F39" s="1"/>
      <c r="G39" s="1"/>
      <c r="H39" s="7"/>
      <c r="I39" s="1"/>
    </row>
    <row r="40" spans="2:9" ht="12.75">
      <c r="B40" s="1" t="s">
        <v>154</v>
      </c>
      <c r="C40" s="1"/>
      <c r="D40" s="1"/>
      <c r="E40" s="1"/>
      <c r="F40" s="1"/>
      <c r="G40" s="1"/>
      <c r="H40" s="7"/>
      <c r="I40" s="1"/>
    </row>
    <row r="41" spans="2:9" ht="12.75">
      <c r="B41" s="1" t="s">
        <v>155</v>
      </c>
      <c r="C41" s="1"/>
      <c r="D41" s="1"/>
      <c r="E41" s="1"/>
      <c r="F41" s="1"/>
      <c r="G41" s="1"/>
      <c r="H41" s="7"/>
      <c r="I41" s="1"/>
    </row>
    <row r="42" spans="2:9" ht="12.75">
      <c r="B42" s="1"/>
      <c r="C42" s="1"/>
      <c r="D42" s="1"/>
      <c r="E42" s="1"/>
      <c r="F42" s="1"/>
      <c r="G42" s="1"/>
      <c r="H42" s="7"/>
      <c r="I42" s="1"/>
    </row>
    <row r="43" spans="1:9" ht="12.75">
      <c r="A43" s="2">
        <v>10</v>
      </c>
      <c r="B43" s="40" t="s">
        <v>104</v>
      </c>
      <c r="C43" s="1"/>
      <c r="D43" s="1"/>
      <c r="E43" s="1"/>
      <c r="F43" s="1"/>
      <c r="G43" s="1"/>
      <c r="H43" s="7"/>
      <c r="I43" s="1"/>
    </row>
    <row r="44" spans="2:9" ht="12.75">
      <c r="B44" s="1" t="s">
        <v>105</v>
      </c>
      <c r="C44" s="1"/>
      <c r="D44" s="1"/>
      <c r="E44" s="1"/>
      <c r="F44" s="1"/>
      <c r="G44" s="1"/>
      <c r="H44" s="7"/>
      <c r="I44" s="1"/>
    </row>
    <row r="45" spans="2:9" ht="12.75">
      <c r="B45" s="1"/>
      <c r="C45" s="1"/>
      <c r="D45" s="1"/>
      <c r="E45" s="1"/>
      <c r="F45" s="1"/>
      <c r="G45" s="1"/>
      <c r="H45" s="7"/>
      <c r="I45" s="1"/>
    </row>
    <row r="46" spans="1:9" ht="12.75">
      <c r="A46" s="2">
        <v>11</v>
      </c>
      <c r="B46" s="40" t="s">
        <v>106</v>
      </c>
      <c r="C46" s="1"/>
      <c r="D46" s="1"/>
      <c r="E46" s="1"/>
      <c r="F46" s="1"/>
      <c r="G46" s="1"/>
      <c r="H46" s="7"/>
      <c r="I46" s="1"/>
    </row>
    <row r="47" spans="2:9" ht="12.75">
      <c r="B47" s="1" t="s">
        <v>107</v>
      </c>
      <c r="C47" s="1"/>
      <c r="D47" s="1"/>
      <c r="E47" s="1"/>
      <c r="F47" s="1"/>
      <c r="G47" s="1"/>
      <c r="H47" s="7"/>
      <c r="I47" s="1"/>
    </row>
    <row r="48" spans="2:9" ht="12.75">
      <c r="B48" s="1" t="s">
        <v>80</v>
      </c>
      <c r="C48" s="1"/>
      <c r="D48" s="1"/>
      <c r="E48" s="1"/>
      <c r="F48" s="1" t="s">
        <v>180</v>
      </c>
      <c r="G48" s="1"/>
      <c r="H48" s="7"/>
      <c r="I48" s="1"/>
    </row>
    <row r="49" spans="2:9" ht="12.75">
      <c r="B49" s="1"/>
      <c r="C49" s="1"/>
      <c r="D49" s="1"/>
      <c r="E49" s="1"/>
      <c r="F49" s="1"/>
      <c r="G49" s="1"/>
      <c r="H49" s="7"/>
      <c r="I49" s="1"/>
    </row>
    <row r="50" spans="1:9" ht="12.75">
      <c r="A50" s="2">
        <v>12</v>
      </c>
      <c r="B50" s="40" t="s">
        <v>108</v>
      </c>
      <c r="C50" s="1"/>
      <c r="D50" s="1"/>
      <c r="E50" s="1"/>
      <c r="F50" s="1"/>
      <c r="G50" s="1"/>
      <c r="H50" s="7"/>
      <c r="I50" s="1"/>
    </row>
    <row r="51" spans="2:9" ht="12.75">
      <c r="B51" s="1" t="s">
        <v>81</v>
      </c>
      <c r="C51" s="1"/>
      <c r="D51" s="1"/>
      <c r="E51" s="1"/>
      <c r="F51" s="1"/>
      <c r="G51" s="1"/>
      <c r="H51" s="7"/>
      <c r="I51" s="1"/>
    </row>
    <row r="52" spans="2:9" ht="12.75">
      <c r="B52" s="1"/>
      <c r="C52" s="1"/>
      <c r="D52" s="1"/>
      <c r="E52" s="1"/>
      <c r="F52" s="1"/>
      <c r="G52" s="1"/>
      <c r="H52" s="7"/>
      <c r="I52" s="1"/>
    </row>
    <row r="53" spans="1:9" ht="12.75">
      <c r="A53" s="5" t="s">
        <v>120</v>
      </c>
      <c r="B53" s="1" t="s">
        <v>121</v>
      </c>
      <c r="C53" s="1"/>
      <c r="D53" s="1"/>
      <c r="E53" s="1"/>
      <c r="F53" s="1"/>
      <c r="G53" s="1"/>
      <c r="H53" s="44" t="s">
        <v>4</v>
      </c>
      <c r="I53" s="1"/>
    </row>
    <row r="54" spans="2:9" ht="12.75">
      <c r="B54" s="46" t="s">
        <v>123</v>
      </c>
      <c r="C54" s="1"/>
      <c r="D54" s="1"/>
      <c r="E54" s="1"/>
      <c r="F54" s="1"/>
      <c r="G54" s="1"/>
      <c r="H54" s="7"/>
      <c r="I54" s="1"/>
    </row>
    <row r="55" spans="2:9" ht="12.75">
      <c r="B55" s="1" t="s">
        <v>126</v>
      </c>
      <c r="C55" s="1"/>
      <c r="D55" s="1"/>
      <c r="E55" s="1"/>
      <c r="F55" s="1"/>
      <c r="G55" s="1"/>
      <c r="H55" s="7">
        <v>6918</v>
      </c>
      <c r="I55" s="1"/>
    </row>
    <row r="56" spans="2:9" ht="12.75">
      <c r="B56" s="1" t="s">
        <v>124</v>
      </c>
      <c r="C56" s="1"/>
      <c r="D56" s="1"/>
      <c r="E56" s="1"/>
      <c r="F56" s="1"/>
      <c r="G56" s="1"/>
      <c r="H56" s="7">
        <v>17413</v>
      </c>
      <c r="I56" s="1"/>
    </row>
    <row r="57" spans="2:9" ht="12.75">
      <c r="B57" s="1" t="s">
        <v>125</v>
      </c>
      <c r="C57" s="1"/>
      <c r="D57" s="1"/>
      <c r="E57" s="1"/>
      <c r="F57" s="1"/>
      <c r="G57" s="1"/>
      <c r="H57" s="7">
        <v>11628</v>
      </c>
      <c r="I57" s="1"/>
    </row>
    <row r="58" spans="2:9" ht="12.75">
      <c r="B58" s="1" t="s">
        <v>127</v>
      </c>
      <c r="C58" s="1"/>
      <c r="D58" s="1"/>
      <c r="E58" s="1"/>
      <c r="F58" s="1"/>
      <c r="G58" s="1"/>
      <c r="H58" s="7">
        <v>2264</v>
      </c>
      <c r="I58" s="1"/>
    </row>
    <row r="59" spans="2:9" ht="12.75">
      <c r="B59" s="1" t="s">
        <v>128</v>
      </c>
      <c r="C59" s="1"/>
      <c r="D59" s="1"/>
      <c r="E59" s="1"/>
      <c r="F59" s="1"/>
      <c r="G59" s="1"/>
      <c r="H59" s="7">
        <v>4589</v>
      </c>
      <c r="I59" s="1"/>
    </row>
    <row r="60" spans="2:9" ht="12.75">
      <c r="B60" s="1" t="s">
        <v>130</v>
      </c>
      <c r="C60" s="1"/>
      <c r="D60" s="1"/>
      <c r="E60" s="1"/>
      <c r="F60" s="1"/>
      <c r="G60" s="1"/>
      <c r="H60" s="47">
        <v>5258</v>
      </c>
      <c r="I60" s="1"/>
    </row>
    <row r="61" spans="2:9" ht="12.75">
      <c r="B61" s="1"/>
      <c r="C61" s="1"/>
      <c r="D61" s="1"/>
      <c r="E61" s="1"/>
      <c r="F61" s="1"/>
      <c r="G61" s="1"/>
      <c r="H61" s="7">
        <f>SUM(H55:H60)</f>
        <v>48070</v>
      </c>
      <c r="I61" s="1"/>
    </row>
    <row r="62" spans="2:9" ht="12.75">
      <c r="B62" s="46" t="s">
        <v>122</v>
      </c>
      <c r="C62" s="1"/>
      <c r="D62" s="1"/>
      <c r="E62" s="1"/>
      <c r="F62" s="1"/>
      <c r="G62" s="1"/>
      <c r="H62" s="7"/>
      <c r="I62" s="1"/>
    </row>
    <row r="63" spans="2:9" ht="12.75">
      <c r="B63" s="1" t="s">
        <v>126</v>
      </c>
      <c r="C63" s="1"/>
      <c r="D63" s="1"/>
      <c r="E63" s="1"/>
      <c r="F63" s="1"/>
      <c r="G63" s="1"/>
      <c r="H63" s="7">
        <v>38864</v>
      </c>
      <c r="I63" s="1"/>
    </row>
    <row r="64" spans="2:9" ht="12.75">
      <c r="B64" s="1" t="s">
        <v>130</v>
      </c>
      <c r="C64" s="1"/>
      <c r="D64" s="1"/>
      <c r="E64" s="1"/>
      <c r="F64" s="1"/>
      <c r="G64" s="1"/>
      <c r="H64" s="47">
        <v>41103</v>
      </c>
      <c r="I64" s="1"/>
    </row>
    <row r="65" spans="2:9" ht="13.5" thickBot="1">
      <c r="B65" s="1"/>
      <c r="C65" s="1"/>
      <c r="D65" s="1"/>
      <c r="E65" s="1"/>
      <c r="F65" s="1"/>
      <c r="G65" s="1"/>
      <c r="H65" s="48">
        <f>SUM(H61:H64)</f>
        <v>128037</v>
      </c>
      <c r="I65" s="1"/>
    </row>
    <row r="66" spans="2:9" ht="12.75">
      <c r="B66" s="63"/>
      <c r="C66" s="1"/>
      <c r="D66" s="1"/>
      <c r="E66" s="1"/>
      <c r="F66" s="1"/>
      <c r="G66" s="1"/>
      <c r="H66" s="42"/>
      <c r="I66" s="1"/>
    </row>
    <row r="67" spans="1:9" ht="12.75">
      <c r="A67" s="5" t="s">
        <v>129</v>
      </c>
      <c r="B67" s="1" t="s">
        <v>172</v>
      </c>
      <c r="C67" s="1"/>
      <c r="D67" s="1"/>
      <c r="E67" s="1"/>
      <c r="F67" s="1"/>
      <c r="G67" s="1"/>
      <c r="H67" s="42"/>
      <c r="I67" s="1"/>
    </row>
    <row r="68" spans="2:9" ht="12.75">
      <c r="B68" s="1" t="s">
        <v>173</v>
      </c>
      <c r="C68" s="1"/>
      <c r="D68" s="1"/>
      <c r="E68" s="1"/>
      <c r="F68" s="1"/>
      <c r="G68" s="1"/>
      <c r="H68" s="42"/>
      <c r="I68" s="1"/>
    </row>
    <row r="69" spans="2:9" ht="12.75">
      <c r="B69" s="1"/>
      <c r="C69" s="1"/>
      <c r="D69" s="1"/>
      <c r="E69" s="1"/>
      <c r="F69" s="1"/>
      <c r="G69" s="1"/>
      <c r="H69" s="42"/>
      <c r="I69" s="1"/>
    </row>
    <row r="70" spans="1:9" ht="12.75">
      <c r="A70" s="2">
        <v>13</v>
      </c>
      <c r="B70" s="40" t="s">
        <v>82</v>
      </c>
      <c r="C70" s="1"/>
      <c r="D70" s="1"/>
      <c r="E70" s="1"/>
      <c r="F70" s="1"/>
      <c r="G70" s="1"/>
      <c r="H70" s="7"/>
      <c r="I70" s="1"/>
    </row>
    <row r="71" spans="2:9" ht="12.75">
      <c r="B71" s="1" t="s">
        <v>110</v>
      </c>
      <c r="C71" s="1"/>
      <c r="D71" s="1"/>
      <c r="E71" s="1"/>
      <c r="F71" s="1"/>
      <c r="G71" s="1"/>
      <c r="H71" s="7"/>
      <c r="I71" s="1"/>
    </row>
    <row r="72" spans="2:9" ht="12.75">
      <c r="B72" s="1"/>
      <c r="C72" s="1"/>
      <c r="D72" s="1"/>
      <c r="E72" s="1"/>
      <c r="F72" s="1"/>
      <c r="G72" s="1"/>
      <c r="H72" s="7"/>
      <c r="I72" s="1"/>
    </row>
    <row r="73" spans="1:9" ht="12.75">
      <c r="A73" s="2">
        <v>14</v>
      </c>
      <c r="B73" s="40" t="s">
        <v>109</v>
      </c>
      <c r="C73" s="1"/>
      <c r="D73" s="1"/>
      <c r="E73" s="1"/>
      <c r="F73" s="1"/>
      <c r="G73" s="1"/>
      <c r="H73" s="7"/>
      <c r="I73" s="1"/>
    </row>
    <row r="74" spans="2:9" ht="12.75">
      <c r="B74" s="1" t="s">
        <v>143</v>
      </c>
      <c r="C74" s="1"/>
      <c r="D74" s="1"/>
      <c r="E74" s="1"/>
      <c r="F74" s="1"/>
      <c r="G74" s="1"/>
      <c r="H74" s="7"/>
      <c r="I74" s="1"/>
    </row>
    <row r="75" spans="2:9" ht="12.75">
      <c r="B75" s="1" t="s">
        <v>162</v>
      </c>
      <c r="C75" s="1"/>
      <c r="D75" s="1"/>
      <c r="E75" s="1"/>
      <c r="F75" s="1"/>
      <c r="G75" s="1"/>
      <c r="H75" s="7"/>
      <c r="I75" s="1"/>
    </row>
    <row r="76" spans="2:9" ht="12.75">
      <c r="B76" s="1"/>
      <c r="C76" s="1"/>
      <c r="D76" s="1"/>
      <c r="E76" s="1"/>
      <c r="F76" s="1"/>
      <c r="G76" s="1"/>
      <c r="H76" s="7"/>
      <c r="I76" s="1"/>
    </row>
    <row r="77" spans="1:9" ht="12.75">
      <c r="A77" s="2">
        <v>15</v>
      </c>
      <c r="B77" s="40" t="s">
        <v>111</v>
      </c>
      <c r="C77" s="1"/>
      <c r="D77" s="1"/>
      <c r="E77" s="1"/>
      <c r="F77" s="1"/>
      <c r="G77" s="1"/>
      <c r="H77" s="7"/>
      <c r="I77" s="1"/>
    </row>
    <row r="78" spans="2:9" ht="12.75">
      <c r="B78" s="1" t="s">
        <v>112</v>
      </c>
      <c r="C78" s="1"/>
      <c r="D78" s="1"/>
      <c r="E78" s="1"/>
      <c r="F78" s="1"/>
      <c r="G78" s="1"/>
      <c r="H78" s="7"/>
      <c r="I78" s="1"/>
    </row>
    <row r="79" spans="2:9" ht="12.75">
      <c r="B79" s="1"/>
      <c r="C79" s="1"/>
      <c r="D79" s="1"/>
      <c r="E79" s="1"/>
      <c r="F79" s="1"/>
      <c r="G79" s="1"/>
      <c r="H79" s="7"/>
      <c r="I79" s="1"/>
    </row>
    <row r="80" spans="1:9" ht="12.75">
      <c r="A80" s="2">
        <v>16</v>
      </c>
      <c r="B80" s="40" t="s">
        <v>113</v>
      </c>
      <c r="C80" s="1"/>
      <c r="D80" s="1"/>
      <c r="E80" s="1"/>
      <c r="F80" s="1"/>
      <c r="G80" s="1"/>
      <c r="H80" s="7"/>
      <c r="I80" s="1"/>
    </row>
    <row r="81" spans="2:9" ht="12.75">
      <c r="B81" s="1" t="s">
        <v>114</v>
      </c>
      <c r="C81" s="1"/>
      <c r="D81" s="1"/>
      <c r="E81" s="1"/>
      <c r="F81" s="1"/>
      <c r="G81" s="1"/>
      <c r="H81" s="7"/>
      <c r="I81" s="1"/>
    </row>
    <row r="82" spans="2:9" ht="12.75">
      <c r="B82" s="1"/>
      <c r="C82" s="1"/>
      <c r="D82" s="1"/>
      <c r="E82" s="1"/>
      <c r="F82" s="1"/>
      <c r="G82" s="1"/>
      <c r="H82" s="7"/>
      <c r="I82" s="1"/>
    </row>
    <row r="83" spans="1:9" ht="12.75">
      <c r="A83" s="2">
        <v>17</v>
      </c>
      <c r="B83" s="40" t="s">
        <v>116</v>
      </c>
      <c r="C83" s="1"/>
      <c r="D83" s="1"/>
      <c r="E83" s="1"/>
      <c r="F83" s="1"/>
      <c r="G83" s="1"/>
      <c r="H83" s="7"/>
      <c r="I83" s="1"/>
    </row>
    <row r="84" spans="2:9" ht="12.75">
      <c r="B84" s="1" t="s">
        <v>192</v>
      </c>
      <c r="C84" s="1"/>
      <c r="D84" s="1"/>
      <c r="E84" s="1"/>
      <c r="F84" s="1"/>
      <c r="G84" s="1"/>
      <c r="H84" s="7"/>
      <c r="I84" s="1"/>
    </row>
    <row r="85" spans="2:9" ht="12.75">
      <c r="B85" s="1" t="s">
        <v>187</v>
      </c>
      <c r="C85" s="1"/>
      <c r="D85" s="1"/>
      <c r="E85" s="1"/>
      <c r="F85" s="1"/>
      <c r="G85" s="1"/>
      <c r="H85" s="7"/>
      <c r="I85" s="1"/>
    </row>
    <row r="86" spans="2:9" ht="12.75">
      <c r="B86" s="1" t="s">
        <v>184</v>
      </c>
      <c r="C86" s="1"/>
      <c r="D86" s="1"/>
      <c r="E86" s="1"/>
      <c r="F86" s="1"/>
      <c r="G86" s="1"/>
      <c r="H86" s="7"/>
      <c r="I86" s="1"/>
    </row>
    <row r="87" spans="2:9" ht="12.75">
      <c r="B87" s="40"/>
      <c r="C87" s="1"/>
      <c r="D87" s="1"/>
      <c r="E87" s="1"/>
      <c r="F87" s="1"/>
      <c r="G87" s="1"/>
      <c r="H87" s="7"/>
      <c r="I87" s="1"/>
    </row>
    <row r="88" spans="1:9" ht="12.75">
      <c r="A88" s="5">
        <v>18</v>
      </c>
      <c r="B88" s="40" t="s">
        <v>115</v>
      </c>
      <c r="C88" s="1"/>
      <c r="D88" s="1"/>
      <c r="E88" s="1"/>
      <c r="F88" s="1"/>
      <c r="G88" s="1"/>
      <c r="H88" s="7"/>
      <c r="I88" s="1"/>
    </row>
    <row r="89" spans="1:9" ht="12.75">
      <c r="A89" s="5"/>
      <c r="B89" s="1" t="s">
        <v>182</v>
      </c>
      <c r="C89" s="1"/>
      <c r="D89" s="1"/>
      <c r="E89" s="1"/>
      <c r="F89" s="1"/>
      <c r="G89" s="1"/>
      <c r="H89" s="7"/>
      <c r="I89" s="1"/>
    </row>
    <row r="90" spans="1:9" ht="12.75">
      <c r="A90" s="5"/>
      <c r="B90" s="1" t="s">
        <v>176</v>
      </c>
      <c r="C90" s="1"/>
      <c r="D90" s="1"/>
      <c r="E90" s="1"/>
      <c r="F90" s="1"/>
      <c r="G90" s="1"/>
      <c r="H90" s="7"/>
      <c r="I90" s="1"/>
    </row>
    <row r="91" spans="1:9" ht="12.75">
      <c r="A91" s="5"/>
      <c r="B91" s="1" t="s">
        <v>177</v>
      </c>
      <c r="C91" s="1"/>
      <c r="D91" s="1"/>
      <c r="E91" s="1"/>
      <c r="F91" s="1"/>
      <c r="G91" s="1"/>
      <c r="H91" s="7"/>
      <c r="I91" s="1"/>
    </row>
    <row r="92" spans="1:9" ht="12.75">
      <c r="A92" s="5"/>
      <c r="B92" s="1" t="s">
        <v>174</v>
      </c>
      <c r="C92" s="1"/>
      <c r="D92" s="1"/>
      <c r="E92" s="1"/>
      <c r="F92" s="1"/>
      <c r="G92" s="1"/>
      <c r="H92" s="7"/>
      <c r="I92" s="1"/>
    </row>
    <row r="93" spans="1:9" ht="12.75">
      <c r="A93" s="5"/>
      <c r="B93" s="1" t="s">
        <v>185</v>
      </c>
      <c r="C93" s="1"/>
      <c r="D93" s="1"/>
      <c r="E93" s="1"/>
      <c r="F93" s="1"/>
      <c r="G93" s="1"/>
      <c r="H93" s="7"/>
      <c r="I93" s="1"/>
    </row>
    <row r="94" spans="1:9" ht="12.75">
      <c r="A94" s="5"/>
      <c r="B94" s="1" t="s">
        <v>186</v>
      </c>
      <c r="C94" s="1"/>
      <c r="D94" s="1"/>
      <c r="E94" s="1"/>
      <c r="F94" s="1"/>
      <c r="G94" s="1"/>
      <c r="H94" s="7"/>
      <c r="I94" s="1"/>
    </row>
    <row r="95" spans="1:9" ht="12.75">
      <c r="A95" s="5"/>
      <c r="B95" s="1" t="s">
        <v>138</v>
      </c>
      <c r="C95" s="1"/>
      <c r="D95" s="1"/>
      <c r="E95" s="1"/>
      <c r="F95" s="1"/>
      <c r="G95" s="1"/>
      <c r="H95" s="7"/>
      <c r="I95" s="1"/>
    </row>
    <row r="96" spans="1:9" ht="12.75">
      <c r="A96" s="5"/>
      <c r="B96" s="1" t="s">
        <v>139</v>
      </c>
      <c r="C96" s="1"/>
      <c r="D96" s="1"/>
      <c r="E96" s="1"/>
      <c r="F96" s="1"/>
      <c r="G96" s="1"/>
      <c r="H96" s="7"/>
      <c r="I96" s="1"/>
    </row>
    <row r="97" spans="1:9" ht="12.75">
      <c r="A97" s="5"/>
      <c r="B97" s="1"/>
      <c r="C97" s="1"/>
      <c r="D97" s="1"/>
      <c r="E97" s="1"/>
      <c r="F97" s="1"/>
      <c r="G97" s="1"/>
      <c r="H97" s="7"/>
      <c r="I97" s="1"/>
    </row>
    <row r="98" spans="1:9" ht="12.75">
      <c r="A98" s="5">
        <v>19</v>
      </c>
      <c r="B98" s="40" t="s">
        <v>117</v>
      </c>
      <c r="C98" s="1"/>
      <c r="D98" s="1"/>
      <c r="E98" s="1"/>
      <c r="F98" s="1"/>
      <c r="G98" s="1"/>
      <c r="H98" s="7"/>
      <c r="I98" s="1"/>
    </row>
    <row r="99" spans="1:9" ht="12.75">
      <c r="A99" s="5"/>
      <c r="B99" s="1" t="s">
        <v>178</v>
      </c>
      <c r="C99" s="1"/>
      <c r="D99" s="1"/>
      <c r="E99" s="1"/>
      <c r="F99" s="1"/>
      <c r="G99" s="1"/>
      <c r="H99" s="7"/>
      <c r="I99" s="1"/>
    </row>
    <row r="100" spans="1:9" ht="12.75">
      <c r="A100" s="5"/>
      <c r="B100" s="1" t="s">
        <v>179</v>
      </c>
      <c r="C100" s="1"/>
      <c r="D100" s="1"/>
      <c r="E100" s="1"/>
      <c r="F100" s="1"/>
      <c r="G100" s="1"/>
      <c r="H100" s="7"/>
      <c r="I100" s="1"/>
    </row>
    <row r="101" spans="1:9" ht="12.75">
      <c r="A101" s="5"/>
      <c r="B101" s="1"/>
      <c r="C101" s="1"/>
      <c r="D101" s="1"/>
      <c r="E101" s="1"/>
      <c r="F101" s="1"/>
      <c r="G101" s="1"/>
      <c r="H101" s="7"/>
      <c r="I101" s="1"/>
    </row>
    <row r="102" spans="1:9" ht="12.75">
      <c r="A102" s="2">
        <v>20</v>
      </c>
      <c r="B102" s="40" t="s">
        <v>118</v>
      </c>
      <c r="C102" s="1"/>
      <c r="D102" s="1"/>
      <c r="E102" s="1"/>
      <c r="F102" s="1"/>
      <c r="G102" s="1"/>
      <c r="H102" s="7"/>
      <c r="I102" s="1"/>
    </row>
    <row r="103" spans="2:9" ht="12.75">
      <c r="B103" s="1" t="s">
        <v>119</v>
      </c>
      <c r="C103" s="1"/>
      <c r="D103" s="1"/>
      <c r="E103" s="1"/>
      <c r="F103" s="1"/>
      <c r="G103" s="1"/>
      <c r="H103" s="7"/>
      <c r="I103" s="1"/>
    </row>
    <row r="104" spans="2:9" ht="12.75">
      <c r="B104" s="1"/>
      <c r="C104" s="1"/>
      <c r="D104" s="1"/>
      <c r="E104" s="1"/>
      <c r="F104" s="1"/>
      <c r="G104" s="1"/>
      <c r="H104" s="7"/>
      <c r="I104" s="1"/>
    </row>
    <row r="105" spans="1:9" ht="12.75">
      <c r="A105" s="2">
        <v>21</v>
      </c>
      <c r="B105" s="40" t="s">
        <v>131</v>
      </c>
      <c r="C105" s="1"/>
      <c r="D105" s="1"/>
      <c r="E105" s="1"/>
      <c r="F105" s="1"/>
      <c r="G105" s="1"/>
      <c r="H105" s="7"/>
      <c r="I105" s="1"/>
    </row>
    <row r="106" spans="2:9" ht="12.75">
      <c r="B106" s="1" t="s">
        <v>137</v>
      </c>
      <c r="C106" s="1"/>
      <c r="D106" s="1"/>
      <c r="E106" s="1"/>
      <c r="F106" s="1"/>
      <c r="G106" s="1"/>
      <c r="H106" s="7"/>
      <c r="I106" s="1"/>
    </row>
    <row r="107" spans="2:9" ht="12.75">
      <c r="B107" s="1" t="s">
        <v>163</v>
      </c>
      <c r="C107" s="1"/>
      <c r="D107" s="1"/>
      <c r="E107" s="1"/>
      <c r="F107" s="1"/>
      <c r="G107" s="1"/>
      <c r="H107" s="7"/>
      <c r="I107" s="1"/>
    </row>
    <row r="108" spans="2:9" ht="12.75">
      <c r="B108" s="1"/>
      <c r="C108" s="1"/>
      <c r="D108" s="1"/>
      <c r="E108" s="1"/>
      <c r="F108" s="1"/>
      <c r="G108" s="1"/>
      <c r="H108" s="7"/>
      <c r="I108" s="1"/>
    </row>
    <row r="109" spans="2:9" ht="12.75">
      <c r="B109" s="1"/>
      <c r="C109" s="1"/>
      <c r="D109" s="1"/>
      <c r="E109" s="1"/>
      <c r="F109" s="1"/>
      <c r="G109" s="1"/>
      <c r="H109" s="7"/>
      <c r="I109" s="1"/>
    </row>
    <row r="112" ht="11.25">
      <c r="D112" s="50"/>
    </row>
    <row r="114" ht="12.75">
      <c r="B114" s="1" t="s">
        <v>144</v>
      </c>
    </row>
    <row r="119" ht="11.25">
      <c r="B119" s="49" t="s">
        <v>145</v>
      </c>
    </row>
    <row r="120" ht="12.75">
      <c r="B120" s="1" t="s">
        <v>146</v>
      </c>
    </row>
    <row r="122" ht="12.75">
      <c r="B122" s="51" t="s">
        <v>193</v>
      </c>
    </row>
    <row r="123" ht="12.75">
      <c r="B123" s="1" t="s">
        <v>147</v>
      </c>
    </row>
  </sheetData>
  <mergeCells count="3">
    <mergeCell ref="B2:J2"/>
    <mergeCell ref="B3:J3"/>
    <mergeCell ref="B4:J4"/>
  </mergeCells>
  <printOptions/>
  <pageMargins left="0.46" right="0.24" top="0.77" bottom="0.32" header="0.5" footer="0.5"/>
  <pageSetup horizontalDpi="300" verticalDpi="300" orientation="portrait" r:id="rId1"/>
  <headerFooter alignWithMargins="0">
    <oddHeader>&amp;R5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4:J32"/>
  <sheetViews>
    <sheetView workbookViewId="0" topLeftCell="A8">
      <selection activeCell="E14" sqref="E14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12.00390625" style="1" customWidth="1"/>
    <col min="4" max="4" width="9.8515625" style="7" bestFit="1" customWidth="1"/>
    <col min="5" max="5" width="11.140625" style="7" bestFit="1" customWidth="1"/>
    <col min="6" max="6" width="12.00390625" style="7" bestFit="1" customWidth="1"/>
    <col min="7" max="7" width="11.140625" style="7" bestFit="1" customWidth="1"/>
    <col min="8" max="8" width="11.00390625" style="1" customWidth="1"/>
    <col min="9" max="16384" width="9.140625" style="1" customWidth="1"/>
  </cols>
  <sheetData>
    <row r="4" spans="2:10" ht="18.75">
      <c r="B4" s="80" t="s">
        <v>85</v>
      </c>
      <c r="C4" s="80"/>
      <c r="D4" s="80"/>
      <c r="E4" s="80"/>
      <c r="F4" s="80"/>
      <c r="G4" s="80"/>
      <c r="H4" s="80"/>
      <c r="I4" s="80"/>
      <c r="J4" s="80"/>
    </row>
    <row r="5" spans="2:10" ht="12.75">
      <c r="B5" s="81" t="s">
        <v>142</v>
      </c>
      <c r="C5" s="81"/>
      <c r="D5" s="81"/>
      <c r="E5" s="81"/>
      <c r="F5" s="81"/>
      <c r="G5" s="81"/>
      <c r="H5" s="81"/>
      <c r="I5" s="81"/>
      <c r="J5" s="81"/>
    </row>
    <row r="6" spans="2:10" ht="12.75">
      <c r="B6" s="81" t="s">
        <v>86</v>
      </c>
      <c r="C6" s="81"/>
      <c r="D6" s="81"/>
      <c r="E6" s="81"/>
      <c r="F6" s="81"/>
      <c r="G6" s="81"/>
      <c r="H6" s="81"/>
      <c r="I6" s="81"/>
      <c r="J6" s="81"/>
    </row>
    <row r="8" spans="4:8" ht="12.75">
      <c r="D8" s="59" t="s">
        <v>165</v>
      </c>
      <c r="E8" s="59" t="s">
        <v>166</v>
      </c>
      <c r="F8" s="59" t="s">
        <v>167</v>
      </c>
      <c r="G8" s="59" t="s">
        <v>168</v>
      </c>
      <c r="H8" s="57" t="s">
        <v>169</v>
      </c>
    </row>
    <row r="9" spans="4:8" ht="12.75">
      <c r="D9" s="58" t="s">
        <v>170</v>
      </c>
      <c r="E9" s="58" t="s">
        <v>170</v>
      </c>
      <c r="F9" s="58" t="s">
        <v>170</v>
      </c>
      <c r="G9" s="58" t="s">
        <v>170</v>
      </c>
      <c r="H9" s="39" t="s">
        <v>170</v>
      </c>
    </row>
    <row r="10" spans="4:8" ht="12.75">
      <c r="D10" s="59"/>
      <c r="E10" s="60"/>
      <c r="F10" s="59"/>
      <c r="G10" s="59"/>
      <c r="H10" s="57"/>
    </row>
    <row r="12" ht="12.75">
      <c r="B12" s="12" t="s">
        <v>164</v>
      </c>
    </row>
    <row r="14" spans="2:8" ht="12.75">
      <c r="B14" s="1" t="s">
        <v>126</v>
      </c>
      <c r="D14" s="7">
        <v>0</v>
      </c>
      <c r="E14" s="7">
        <f>2436027+676910+479339</f>
        <v>3592276</v>
      </c>
      <c r="F14" s="7">
        <f>2316714</f>
        <v>2316714</v>
      </c>
      <c r="G14" s="7">
        <v>1009326</v>
      </c>
      <c r="H14" s="61">
        <f>+D14+E14+F14+G14</f>
        <v>6918316</v>
      </c>
    </row>
    <row r="16" spans="2:8" ht="12.75">
      <c r="B16" s="1" t="s">
        <v>124</v>
      </c>
      <c r="D16" s="7">
        <v>0</v>
      </c>
      <c r="E16" s="7">
        <f>11518572+5893956</f>
        <v>17412528</v>
      </c>
      <c r="F16" s="7">
        <v>0</v>
      </c>
      <c r="G16" s="7">
        <v>0</v>
      </c>
      <c r="H16" s="61">
        <f>+D16+E16+F16+G16</f>
        <v>17412528</v>
      </c>
    </row>
    <row r="18" spans="2:8" ht="12.75">
      <c r="B18" s="1" t="s">
        <v>125</v>
      </c>
      <c r="D18" s="7">
        <v>0</v>
      </c>
      <c r="E18" s="7">
        <v>5978016</v>
      </c>
      <c r="F18" s="7">
        <v>5649944</v>
      </c>
      <c r="G18" s="7">
        <v>0</v>
      </c>
      <c r="H18" s="61">
        <f>+D18+E18+F18+G18</f>
        <v>11627960</v>
      </c>
    </row>
    <row r="20" spans="2:8" ht="12.75">
      <c r="B20" s="1" t="s">
        <v>127</v>
      </c>
      <c r="D20" s="7">
        <v>0</v>
      </c>
      <c r="E20" s="7">
        <v>2264284</v>
      </c>
      <c r="F20" s="7">
        <v>0</v>
      </c>
      <c r="G20" s="7">
        <v>0</v>
      </c>
      <c r="H20" s="61">
        <f>+D20+E20+F20+G20</f>
        <v>2264284</v>
      </c>
    </row>
    <row r="22" spans="2:8" ht="12.75">
      <c r="B22" s="1" t="s">
        <v>171</v>
      </c>
      <c r="D22" s="7">
        <v>0</v>
      </c>
      <c r="E22" s="7">
        <v>0</v>
      </c>
      <c r="F22" s="7">
        <v>4589483</v>
      </c>
      <c r="G22" s="7">
        <v>0</v>
      </c>
      <c r="H22" s="61">
        <f>+D22+E22+F22+G22</f>
        <v>4589483</v>
      </c>
    </row>
    <row r="24" spans="2:8" ht="12.75">
      <c r="B24" s="1" t="s">
        <v>181</v>
      </c>
      <c r="D24" s="7">
        <v>0</v>
      </c>
      <c r="E24" s="7">
        <v>1576554</v>
      </c>
      <c r="F24" s="7">
        <f>3681263</f>
        <v>3681263</v>
      </c>
      <c r="G24" s="7">
        <v>0</v>
      </c>
      <c r="H24" s="61">
        <f>+D24+E24+F24+G24</f>
        <v>5257817</v>
      </c>
    </row>
    <row r="27" ht="12.75">
      <c r="B27" s="12" t="s">
        <v>164</v>
      </c>
    </row>
    <row r="28" spans="2:8" ht="12.75">
      <c r="B28" s="1" t="s">
        <v>130</v>
      </c>
      <c r="D28" s="7">
        <v>21577562</v>
      </c>
      <c r="E28" s="7">
        <f>6172364+6269194+7083680</f>
        <v>19525238</v>
      </c>
      <c r="F28" s="7">
        <v>0</v>
      </c>
      <c r="G28" s="7">
        <v>0</v>
      </c>
      <c r="H28" s="61">
        <f>+D28+E28+F28+G28</f>
        <v>41102800</v>
      </c>
    </row>
    <row r="29" ht="12.75">
      <c r="H29" s="61"/>
    </row>
    <row r="30" spans="2:8" ht="12.75">
      <c r="B30" s="1" t="s">
        <v>126</v>
      </c>
      <c r="D30" s="7">
        <v>0</v>
      </c>
      <c r="E30" s="7">
        <v>0</v>
      </c>
      <c r="F30" s="7">
        <v>38864046</v>
      </c>
      <c r="G30" s="7">
        <v>0</v>
      </c>
      <c r="H30" s="61">
        <f>SUM(D30:G30)</f>
        <v>38864046</v>
      </c>
    </row>
    <row r="32" spans="4:8" ht="13.5" thickBot="1">
      <c r="D32" s="36">
        <f>SUM(D14:D28)</f>
        <v>21577562</v>
      </c>
      <c r="E32" s="36">
        <f>SUM(E14:E28)</f>
        <v>50348896</v>
      </c>
      <c r="F32" s="36">
        <f>SUM(F14:F30)</f>
        <v>55101450</v>
      </c>
      <c r="G32" s="36">
        <f>SUM(G14:G28)</f>
        <v>1009326</v>
      </c>
      <c r="H32" s="62">
        <f>SUM(H14:H30)</f>
        <v>128037234</v>
      </c>
    </row>
    <row r="33" ht="13.5" thickTop="1"/>
  </sheetData>
  <mergeCells count="3">
    <mergeCell ref="B4:J4"/>
    <mergeCell ref="B5:J5"/>
    <mergeCell ref="B6:J6"/>
  </mergeCells>
  <printOptions/>
  <pageMargins left="0.58" right="0.48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5" sqref="H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PENAS GROUP OF COMPANIES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PENAS MANAGEMENT SDN BHD</dc:creator>
  <cp:keywords/>
  <dc:description/>
  <cp:lastModifiedBy>Penas Management Sdn Bhd</cp:lastModifiedBy>
  <cp:lastPrinted>2000-04-03T04:11:49Z</cp:lastPrinted>
  <dcterms:created xsi:type="dcterms:W3CDTF">1999-10-19T02:08:31Z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